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/>
  </bookViews>
  <sheets>
    <sheet name="Для клиентов" sheetId="3" r:id="rId1"/>
    <sheet name="Лист1" sheetId="4" r:id="rId2"/>
    <sheet name="Лист2" sheetId="5" r:id="rId3"/>
  </sheets>
  <calcPr calcId="125725" refMode="R1C1"/>
</workbook>
</file>

<file path=xl/calcChain.xml><?xml version="1.0" encoding="utf-8"?>
<calcChain xmlns="http://schemas.openxmlformats.org/spreadsheetml/2006/main">
  <c r="F133" i="3"/>
  <c r="F159" s="1"/>
  <c r="F135"/>
  <c r="F161" s="1"/>
  <c r="F137"/>
  <c r="F139"/>
  <c r="F165" s="1"/>
  <c r="F141"/>
  <c r="F167" s="1"/>
  <c r="F143"/>
  <c r="F169" s="1"/>
  <c r="F145"/>
  <c r="F147"/>
  <c r="F173" s="1"/>
  <c r="F149"/>
  <c r="F175" s="1"/>
  <c r="F151"/>
  <c r="F177" s="1"/>
  <c r="F153"/>
  <c r="F155"/>
  <c r="F181" s="1"/>
  <c r="F157"/>
  <c r="F183" s="1"/>
  <c r="F163"/>
  <c r="F171"/>
  <c r="F179"/>
  <c r="F35" i="5"/>
  <c r="F34"/>
  <c r="F33"/>
  <c r="F32"/>
  <c r="F31"/>
  <c r="F30"/>
  <c r="F23"/>
  <c r="F22"/>
  <c r="F21"/>
  <c r="F20"/>
  <c r="F36" s="1"/>
  <c r="F11"/>
  <c r="F5"/>
  <c r="F4"/>
  <c r="F3"/>
  <c r="F2"/>
  <c r="F15" s="1"/>
  <c r="E22" i="4"/>
  <c r="E23"/>
  <c r="E24"/>
  <c r="E25"/>
  <c r="E26"/>
  <c r="E27"/>
  <c r="E28"/>
  <c r="E29"/>
  <c r="E30"/>
  <c r="E31"/>
  <c r="E32"/>
  <c r="E33"/>
  <c r="E34"/>
  <c r="E21"/>
  <c r="H4"/>
  <c r="H5"/>
  <c r="H6"/>
  <c r="H7"/>
  <c r="H8"/>
  <c r="H9"/>
  <c r="H10"/>
  <c r="H11"/>
  <c r="H12"/>
  <c r="H13"/>
  <c r="H14"/>
  <c r="H15"/>
  <c r="H16"/>
  <c r="H17"/>
  <c r="H3"/>
  <c r="D22"/>
  <c r="D23"/>
  <c r="D24"/>
  <c r="D25"/>
  <c r="D26"/>
  <c r="D27"/>
  <c r="D28"/>
  <c r="D29"/>
  <c r="D30"/>
  <c r="D31"/>
  <c r="D32"/>
  <c r="D33"/>
  <c r="D34"/>
  <c r="D21"/>
  <c r="C22"/>
  <c r="C23"/>
  <c r="C24"/>
  <c r="C25"/>
  <c r="C26"/>
  <c r="C27"/>
  <c r="C28"/>
  <c r="C29"/>
  <c r="C30"/>
  <c r="C31"/>
  <c r="C32"/>
  <c r="C33"/>
  <c r="C34"/>
  <c r="C21"/>
  <c r="B22"/>
  <c r="B23"/>
  <c r="B24"/>
  <c r="B25"/>
  <c r="B26"/>
  <c r="B27"/>
  <c r="B28"/>
  <c r="B29"/>
  <c r="B30"/>
  <c r="B31"/>
  <c r="B32"/>
  <c r="B33"/>
  <c r="B34"/>
  <c r="B21"/>
  <c r="G8" l="1"/>
  <c r="G9"/>
  <c r="G10"/>
  <c r="G11"/>
  <c r="G12"/>
  <c r="G13"/>
  <c r="G14"/>
  <c r="G15"/>
  <c r="G16"/>
  <c r="G17"/>
  <c r="G7"/>
  <c r="F8"/>
  <c r="F9"/>
  <c r="F10"/>
  <c r="F11"/>
  <c r="F12"/>
  <c r="F13"/>
  <c r="F14"/>
  <c r="F15"/>
  <c r="F16"/>
  <c r="F17"/>
  <c r="F7"/>
  <c r="E8"/>
  <c r="E9"/>
  <c r="E10"/>
  <c r="E11"/>
  <c r="E12"/>
  <c r="E13"/>
  <c r="E14"/>
  <c r="E15"/>
  <c r="E16"/>
  <c r="E17"/>
  <c r="E7"/>
  <c r="D8"/>
  <c r="D9"/>
  <c r="D10"/>
  <c r="D11"/>
  <c r="D12"/>
  <c r="D13"/>
  <c r="D14"/>
  <c r="D15"/>
  <c r="D16"/>
  <c r="D17"/>
  <c r="D7"/>
  <c r="C8"/>
  <c r="C9"/>
  <c r="C10"/>
  <c r="C11"/>
  <c r="C12"/>
  <c r="C13"/>
  <c r="C14"/>
  <c r="C15"/>
  <c r="C16"/>
  <c r="C17"/>
  <c r="C7"/>
  <c r="B8"/>
  <c r="B9"/>
  <c r="B10"/>
  <c r="B11"/>
  <c r="B12"/>
  <c r="B13"/>
  <c r="B14"/>
  <c r="B15"/>
  <c r="B16"/>
  <c r="B17"/>
  <c r="B7"/>
  <c r="C6"/>
  <c r="D6"/>
  <c r="E6"/>
  <c r="F6"/>
  <c r="G6"/>
  <c r="B6"/>
  <c r="C5"/>
  <c r="D5"/>
  <c r="E5"/>
  <c r="F5"/>
  <c r="G5"/>
  <c r="B5"/>
  <c r="C4"/>
  <c r="D4"/>
  <c r="E4"/>
  <c r="F4"/>
  <c r="G4"/>
  <c r="B4"/>
</calcChain>
</file>

<file path=xl/sharedStrings.xml><?xml version="1.0" encoding="utf-8"?>
<sst xmlns="http://schemas.openxmlformats.org/spreadsheetml/2006/main" count="329" uniqueCount="311">
  <si>
    <t>Перчатки (1 пара)</t>
  </si>
  <si>
    <t>Вата+спирт</t>
  </si>
  <si>
    <t>Расходники (касса)</t>
  </si>
  <si>
    <t>Консультация врача без осмотра животного</t>
  </si>
  <si>
    <t>2.7.</t>
  </si>
  <si>
    <t>Клинический осмотр животного перед вакцинацией и вакцинация РАБИЗИН</t>
  </si>
  <si>
    <t>Шприц</t>
  </si>
  <si>
    <t>Клинический осмотр животного перед вакцинацией и вакцинация МУЛЬТИКАН-4</t>
  </si>
  <si>
    <t>Клинический осмотр животного перед вакцинацией и вакцинация ГЕКСАКАНИВАК</t>
  </si>
  <si>
    <t>Клинический осмотр животного перед вакцинацией и вакцинация ДИПЕНТАВАК</t>
  </si>
  <si>
    <t>Клинический осмотр животного перед вакцинацией и вакцинация НОБИВАК ТРИКЭТ ТРИО</t>
  </si>
  <si>
    <t>Клинический осмотр ( в т.ч. с/х животных) для выдачи ветеринарных сопроводительных документов (цена за каждую голову) - партия до 4 голов</t>
  </si>
  <si>
    <t>Клинический осмотр ( в т.ч. с/х животных) для выдачи ветеринарных сопроводительных документов (цена за партию) - партия от 5 до 10 голов</t>
  </si>
  <si>
    <t>Клинический осмотр ( в т.ч. с/х животных) для выдачи ветеринарных сопроводительных документов (цена за партию) - партия от 11 до 20 голов</t>
  </si>
  <si>
    <t>Клинический осмотр ( в т.ч. с/х животных) для выдачи ветеринарных сопроводительных документов (цена за партию) - партия от 20 голов и более</t>
  </si>
  <si>
    <t>Клинический осмотр животного перед операцией, общей анестезией</t>
  </si>
  <si>
    <t>Чипирование животного со стоимостью чипа и занесением в базу данных</t>
  </si>
  <si>
    <t>Биркование животного со стоимостью бирки</t>
  </si>
  <si>
    <t>Инъекция подкожная / внутримышечная</t>
  </si>
  <si>
    <t>Постановка внутривенного катетера 1 категория</t>
  </si>
  <si>
    <t>Катетер</t>
  </si>
  <si>
    <t>Пластырь</t>
  </si>
  <si>
    <t>Бандаж</t>
  </si>
  <si>
    <t>2.8.2.</t>
  </si>
  <si>
    <t xml:space="preserve">Постановка внутривенного катетера 2 категория </t>
  </si>
  <si>
    <t xml:space="preserve">Постановка внутривенного катетера 3 категория </t>
  </si>
  <si>
    <t>Капельное вливание 3 категория</t>
  </si>
  <si>
    <t>Пероральное, ректальное, вагинальное и внтуривыменное введение лекарственных препаратов 3 категория</t>
  </si>
  <si>
    <t>Снятие швов 1 категория</t>
  </si>
  <si>
    <t>Обработка террамицином</t>
  </si>
  <si>
    <t>Извлечение клещей (1 штука)</t>
  </si>
  <si>
    <t>Обработка ран / промывание дренажа 1 категория</t>
  </si>
  <si>
    <t>Обработка ран / промывание дренажа 2 категория</t>
  </si>
  <si>
    <t>Шовник (поликон, леска)</t>
  </si>
  <si>
    <t>Постановка дренажа 1 категория</t>
  </si>
  <si>
    <t>Постановка дренажа 2 категория</t>
  </si>
  <si>
    <t>Выбривание участка кожи</t>
  </si>
  <si>
    <t>Ушивание ран 1 категория</t>
  </si>
  <si>
    <t>Наложение бинтовой повязки</t>
  </si>
  <si>
    <t>Салфетки марлевые</t>
  </si>
  <si>
    <t>Обрезка когтей у собаки от 5 до 15 кг</t>
  </si>
  <si>
    <t>Анастезия + обезболивание животного до 3 кг</t>
  </si>
  <si>
    <t>Ксила</t>
  </si>
  <si>
    <t>Золетил</t>
  </si>
  <si>
    <t>Летайнил</t>
  </si>
  <si>
    <t>Количество</t>
  </si>
  <si>
    <t>Стоимость</t>
  </si>
  <si>
    <t>Наименование входяхих услуг  и медикаменнтов</t>
  </si>
  <si>
    <t>Анастезия + обезболивание животного от 3 до 10 кг (1 категория)</t>
  </si>
  <si>
    <t>Анастезия + обезболивание животного от 3 до 10 кг (2 категория)</t>
  </si>
  <si>
    <t>Анастезия + обезболивание животного от 3 до 10 кг (3 категория)</t>
  </si>
  <si>
    <t>Натрия хлорид (мл)</t>
  </si>
  <si>
    <t>Анастезия + обезболивание животного от 10 до 20 кг (1 категория)</t>
  </si>
  <si>
    <t>Анастезия + обезболивание животного от 10 до 20 кг (2 категория)</t>
  </si>
  <si>
    <t>Анастезия + обезболивание животного от 10 до 20 кг (3 категория)</t>
  </si>
  <si>
    <t>Анастезия + обезболивание животного от 20 до 30 кг (1 категория)</t>
  </si>
  <si>
    <t>Анастезия + обезболивание животного от 20 до 30 кг (2 категория)</t>
  </si>
  <si>
    <t>Анастезия + обезболивание животного от 20 до 30 кг (3 категория)</t>
  </si>
  <si>
    <t>Анастезия + обезболивание животного от 30 до 40 кг (1 категория)</t>
  </si>
  <si>
    <t>Анастезия + обезболивание животного от 30 до 40 кг (2 категория)</t>
  </si>
  <si>
    <t>Анастезия + обезболивание животного от 30 до 40 кг (3 категория)</t>
  </si>
  <si>
    <t>Анастезия + обезболивание животного от 40 до 50 кг (1 категория)</t>
  </si>
  <si>
    <t>Анастезия + обезболивание животного от 40 до 50 кг (2 категория)</t>
  </si>
  <si>
    <t>2.33.3.</t>
  </si>
  <si>
    <t>Анастезия + обезболивание животного от 40 до 50 кг (3 категория)</t>
  </si>
  <si>
    <t>Анастезия + обезболивание животного от 40 до 50 кг (3 категория) с учетом перечисленного</t>
  </si>
  <si>
    <t>Шовник ПГА, Викрол раасасывающий</t>
  </si>
  <si>
    <t>Ветбицин-3</t>
  </si>
  <si>
    <t>Новокаин 0,5 %</t>
  </si>
  <si>
    <t>Стерилизация кошки (овариогистерэктомия) с удалением плодов</t>
  </si>
  <si>
    <t>Кастрация кобеля от 15 до 30 кг</t>
  </si>
  <si>
    <t>Кастрация кобеля до 15 кг при крипторхизме</t>
  </si>
  <si>
    <t>Кастрация кобеля от 30 кг при крипторхизме</t>
  </si>
  <si>
    <t>Попона послеоперационная № 5-6</t>
  </si>
  <si>
    <t>Удаление когтей у кошек на передних лапах</t>
  </si>
  <si>
    <t>Удаление когтей у кошек на всех лапах</t>
  </si>
  <si>
    <t xml:space="preserve">Первичный прием </t>
  </si>
  <si>
    <t xml:space="preserve">Повторный прием </t>
  </si>
  <si>
    <t xml:space="preserve">Клинический осмотр животного перед вакцинацией и вакцинация МУЛЬТИКАН-6 </t>
  </si>
  <si>
    <t xml:space="preserve">Клинический осмотр животного перед вакцинацией и вакцинация МУЛЬТИКАН-8 </t>
  </si>
  <si>
    <t xml:space="preserve">Клинический осмотр животного перед вакцинацией и вакцинация НОБИВАК DHPPI+RL </t>
  </si>
  <si>
    <t xml:space="preserve">Клинический осмотр животного перед вакцинацией и вакцинация ВАКДЕРМ; ВАКДЕРМ-F </t>
  </si>
  <si>
    <t>Наименование услуг</t>
  </si>
  <si>
    <t>1.</t>
  </si>
  <si>
    <t>Клиническое обследование</t>
  </si>
  <si>
    <t>1.1</t>
  </si>
  <si>
    <t>1.2</t>
  </si>
  <si>
    <t>1.3</t>
  </si>
  <si>
    <t>1.4</t>
  </si>
  <si>
    <t>1.5</t>
  </si>
  <si>
    <t>1.6</t>
  </si>
  <si>
    <t>1.7</t>
  </si>
  <si>
    <t>1.8.1</t>
  </si>
  <si>
    <t>1.8.2</t>
  </si>
  <si>
    <t>1.8.3</t>
  </si>
  <si>
    <t>1.8.4</t>
  </si>
  <si>
    <t>1.8.6</t>
  </si>
  <si>
    <t>1.8.7</t>
  </si>
  <si>
    <t>1.8.8</t>
  </si>
  <si>
    <t>1.8.9</t>
  </si>
  <si>
    <t>1.8.10</t>
  </si>
  <si>
    <t>1.8.11</t>
  </si>
  <si>
    <t>1.8.12</t>
  </si>
  <si>
    <t>1.9</t>
  </si>
  <si>
    <t>1.10</t>
  </si>
  <si>
    <t>1.11</t>
  </si>
  <si>
    <t>1.12</t>
  </si>
  <si>
    <t>2.</t>
  </si>
  <si>
    <t>Терапия</t>
  </si>
  <si>
    <t>2.1</t>
  </si>
  <si>
    <t>2.2</t>
  </si>
  <si>
    <t>2.3</t>
  </si>
  <si>
    <t>2.4.1</t>
  </si>
  <si>
    <t>2.4.2</t>
  </si>
  <si>
    <t>2.4.3</t>
  </si>
  <si>
    <t>2.5</t>
  </si>
  <si>
    <t>2.6.1</t>
  </si>
  <si>
    <t>2.6.2</t>
  </si>
  <si>
    <t>2.6.3</t>
  </si>
  <si>
    <t>2.7</t>
  </si>
  <si>
    <t>2.8</t>
  </si>
  <si>
    <t>2.9.1</t>
  </si>
  <si>
    <t>2.9.2</t>
  </si>
  <si>
    <t>2.9.3</t>
  </si>
  <si>
    <t>2.12</t>
  </si>
  <si>
    <t>2.10.1</t>
  </si>
  <si>
    <t>2.10.2</t>
  </si>
  <si>
    <t>2.10.3</t>
  </si>
  <si>
    <t>2.11.1</t>
  </si>
  <si>
    <t>2.11.2</t>
  </si>
  <si>
    <t>2.11.3</t>
  </si>
  <si>
    <t>2.13.1</t>
  </si>
  <si>
    <t>2.13.2</t>
  </si>
  <si>
    <t>2.14.1</t>
  </si>
  <si>
    <t>2.14.2</t>
  </si>
  <si>
    <t>2.15.1</t>
  </si>
  <si>
    <t>2.15.2</t>
  </si>
  <si>
    <t>2.15.3</t>
  </si>
  <si>
    <t>2.16.1</t>
  </si>
  <si>
    <t>2.16.2</t>
  </si>
  <si>
    <t>2.16.3</t>
  </si>
  <si>
    <t>2.17</t>
  </si>
  <si>
    <t>2.18</t>
  </si>
  <si>
    <t>2.19</t>
  </si>
  <si>
    <t>2.20.1</t>
  </si>
  <si>
    <t>2.20.2</t>
  </si>
  <si>
    <t>2.20.3</t>
  </si>
  <si>
    <t>2.20.4</t>
  </si>
  <si>
    <t>2.21</t>
  </si>
  <si>
    <t>2.22.1</t>
  </si>
  <si>
    <t>2.22.2</t>
  </si>
  <si>
    <t>2.22.3</t>
  </si>
  <si>
    <t>2.23</t>
  </si>
  <si>
    <t>2.24.1</t>
  </si>
  <si>
    <t>2.24.2</t>
  </si>
  <si>
    <t>2.24.3</t>
  </si>
  <si>
    <t>3.</t>
  </si>
  <si>
    <t>Хирургия</t>
  </si>
  <si>
    <t xml:space="preserve">Забор крови у мелких домашних животных </t>
  </si>
  <si>
    <t xml:space="preserve">Забор крови у с/х животных </t>
  </si>
  <si>
    <t xml:space="preserve">Инъекция подкожная / внутримышечная </t>
  </si>
  <si>
    <t xml:space="preserve">Постановка внутривенного катетера 1 категория </t>
  </si>
  <si>
    <t xml:space="preserve">Инъекция внутривенная </t>
  </si>
  <si>
    <t xml:space="preserve">Капельное вливание 1 категория </t>
  </si>
  <si>
    <t xml:space="preserve">Капельное вливание 2 категория </t>
  </si>
  <si>
    <t xml:space="preserve">Инъекция внутрисуставная </t>
  </si>
  <si>
    <t xml:space="preserve">Инъекция интратрахеальная / внутрибрюшинная </t>
  </si>
  <si>
    <t xml:space="preserve">Блокада 1 категория </t>
  </si>
  <si>
    <t xml:space="preserve">Блокада 2 категория </t>
  </si>
  <si>
    <t xml:space="preserve">Блокада 3 категория </t>
  </si>
  <si>
    <t xml:space="preserve">Пероральное, ректальное, вагинальное и внтуривыменное введение лекарственных препаратов1 категория </t>
  </si>
  <si>
    <t xml:space="preserve">Пероральное, ректальное, вагинальное и внтуривыменное введение лекарственных препаратов 2 категория </t>
  </si>
  <si>
    <t xml:space="preserve">Снятие швов 2 категория </t>
  </si>
  <si>
    <t xml:space="preserve">Снятие швов 3 категория </t>
  </si>
  <si>
    <t xml:space="preserve">Закладывание мазей </t>
  </si>
  <si>
    <t xml:space="preserve">Извлечение клещей (более 2 штук) за каждого </t>
  </si>
  <si>
    <t xml:space="preserve">Постановка дренажа 3 категория </t>
  </si>
  <si>
    <t xml:space="preserve">Ушивание ран 2 категория </t>
  </si>
  <si>
    <t xml:space="preserve">Ушивание ран 3 категория </t>
  </si>
  <si>
    <t>Обработка ушных раковин</t>
  </si>
  <si>
    <t xml:space="preserve">Чистка параанальных желез </t>
  </si>
  <si>
    <t xml:space="preserve">Обрезка когтей у кошки, собаки до 5 кг </t>
  </si>
  <si>
    <t xml:space="preserve">Обрезка когтей у собаки от 15 до 30 кг </t>
  </si>
  <si>
    <t xml:space="preserve">Обрезка когтей у собаки от 30 кг и более  </t>
  </si>
  <si>
    <t xml:space="preserve">Подрезание клюва у птицы / резцов у грызунов </t>
  </si>
  <si>
    <t xml:space="preserve">Очистительная клизма 1 категория </t>
  </si>
  <si>
    <t xml:space="preserve">Очистительная клизма 2 категория  </t>
  </si>
  <si>
    <t xml:space="preserve">Очистительная клизма 3 категория  </t>
  </si>
  <si>
    <t xml:space="preserve">Катетеризация мочевого пузыря у котов  </t>
  </si>
  <si>
    <t xml:space="preserve">Катетеризация мочевого пузыря у кобелей </t>
  </si>
  <si>
    <t xml:space="preserve">Катетеризация мочевого пузыря у сук </t>
  </si>
  <si>
    <t xml:space="preserve">Кастрация кота </t>
  </si>
  <si>
    <t xml:space="preserve">Стерилизация кошки (овариогистерэктомия) </t>
  </si>
  <si>
    <t xml:space="preserve">Кастрация кота при крипторхизме </t>
  </si>
  <si>
    <t xml:space="preserve">Кастрация кобеля до 15 кг </t>
  </si>
  <si>
    <t xml:space="preserve">Кастрация кобеля от 15 до 30 кг при крипторхизме </t>
  </si>
  <si>
    <t xml:space="preserve">Кастрация кобеля от 30 кг </t>
  </si>
  <si>
    <t xml:space="preserve">Кесарево сечение у животного до 5 кг </t>
  </si>
  <si>
    <t xml:space="preserve">Кесарево сечение у животного от 5 до 15 кг </t>
  </si>
  <si>
    <t xml:space="preserve">Кесарево сечение у животного от 15 до 30 кг </t>
  </si>
  <si>
    <t xml:space="preserve">Кесарево сечение у животного более 30 кг </t>
  </si>
  <si>
    <t>3.5.1</t>
  </si>
  <si>
    <t>3.5.2</t>
  </si>
  <si>
    <t>3.1.1</t>
  </si>
  <si>
    <t>3.2.1</t>
  </si>
  <si>
    <t>3.1.2</t>
  </si>
  <si>
    <t>3.3.1</t>
  </si>
  <si>
    <t>3.3.2</t>
  </si>
  <si>
    <t>3.3.3</t>
  </si>
  <si>
    <t>3.3.4</t>
  </si>
  <si>
    <t>3.3.5</t>
  </si>
  <si>
    <t>3.3.6</t>
  </si>
  <si>
    <t>3.2.2</t>
  </si>
  <si>
    <t>3.4.1</t>
  </si>
  <si>
    <t>3.4.2</t>
  </si>
  <si>
    <t>3.4.3</t>
  </si>
  <si>
    <t>3.4.4</t>
  </si>
  <si>
    <t xml:space="preserve">Клинический осмотр животного перед вакцинацией и вакцинация ПОЛИВАК-ТМ </t>
  </si>
  <si>
    <t xml:space="preserve">Клинический осмотр животного перед вакцинацией и вакцинация МУЛЬТИФЕЛ-4 </t>
  </si>
  <si>
    <t xml:space="preserve">Клинический осмотр животного </t>
  </si>
  <si>
    <t>4</t>
  </si>
  <si>
    <t>Анестезия</t>
  </si>
  <si>
    <t>4.1.</t>
  </si>
  <si>
    <t>4.2.1</t>
  </si>
  <si>
    <t>4.2.2</t>
  </si>
  <si>
    <t>4.2.3</t>
  </si>
  <si>
    <t>4.3.1</t>
  </si>
  <si>
    <t>4.3.2</t>
  </si>
  <si>
    <t>4.3.3</t>
  </si>
  <si>
    <t>4.4.1</t>
  </si>
  <si>
    <t>4.4.2</t>
  </si>
  <si>
    <t>4.4.3</t>
  </si>
  <si>
    <t>4.5.1</t>
  </si>
  <si>
    <t>4.5.2</t>
  </si>
  <si>
    <t>4.5.3</t>
  </si>
  <si>
    <t>4.6.1</t>
  </si>
  <si>
    <t>4.6.2</t>
  </si>
  <si>
    <t>4.6.3</t>
  </si>
  <si>
    <t>Эвтаназия животного до 5 кг</t>
  </si>
  <si>
    <t>Эвтаназия животного от 5 до 10 кг</t>
  </si>
  <si>
    <t>Эвтаназия животного от 10 до 15 кг</t>
  </si>
  <si>
    <t>Эвтаназия животного от 15до 20 кг</t>
  </si>
  <si>
    <t>Эвтаназия животного от 20 до 25 кг</t>
  </si>
  <si>
    <t>Эвтаназия животного от 25 до 30 кг</t>
  </si>
  <si>
    <t>Эвтаназия животного от 30 до 35 кг</t>
  </si>
  <si>
    <t>Эвтаназия животного от 35 до 40 кг</t>
  </si>
  <si>
    <t>Эвтаназия животного от 40 до 45 кг</t>
  </si>
  <si>
    <t>Эвтаназия животного от 45 до 50 кг</t>
  </si>
  <si>
    <t>Эвтаназия животного от 50 до 55 кг</t>
  </si>
  <si>
    <t>Эвтаназия животного от 55 до 60 кг</t>
  </si>
  <si>
    <t>Эвтаназия животного от 60 кг и более</t>
  </si>
  <si>
    <t>4.7.1</t>
  </si>
  <si>
    <t>4.7.2</t>
  </si>
  <si>
    <t>4.7.3</t>
  </si>
  <si>
    <t>4.7.4</t>
  </si>
  <si>
    <t>4.7.5</t>
  </si>
  <si>
    <t>4.7.6</t>
  </si>
  <si>
    <t>4.7.7</t>
  </si>
  <si>
    <t>4.7.8</t>
  </si>
  <si>
    <t>4.7.9</t>
  </si>
  <si>
    <t>4.7.10</t>
  </si>
  <si>
    <t>4.7.11</t>
  </si>
  <si>
    <t>4.7.12</t>
  </si>
  <si>
    <t>4.7.13</t>
  </si>
  <si>
    <t>кг/мг</t>
  </si>
  <si>
    <t>в/в успок</t>
  </si>
  <si>
    <t>в/в кратк</t>
  </si>
  <si>
    <t>в/в длит</t>
  </si>
  <si>
    <t>Собаки</t>
  </si>
  <si>
    <t>Кошки</t>
  </si>
  <si>
    <t>в/в длит в/м осмотр</t>
  </si>
  <si>
    <t>в/м  кратк</t>
  </si>
  <si>
    <t>в/м длит</t>
  </si>
  <si>
    <t>в/м осмотр</t>
  </si>
  <si>
    <t>-</t>
  </si>
  <si>
    <t>ЗОЛЕТИЛ</t>
  </si>
  <si>
    <t>кг/мл</t>
  </si>
  <si>
    <t>Кошки/собаки</t>
  </si>
  <si>
    <t>в/м, в/в успок</t>
  </si>
  <si>
    <t>в/м, в/в кратк</t>
  </si>
  <si>
    <t>в/м, в/в длит</t>
  </si>
  <si>
    <t>КСИЛА</t>
  </si>
  <si>
    <t>Осмотр перед анастезией</t>
  </si>
  <si>
    <t>Стерилизация суки до 5 кг</t>
  </si>
  <si>
    <t>Стерилизация суки от 5 до 15 кг</t>
  </si>
  <si>
    <t>Стерилизация суки от 15 до 30 кг</t>
  </si>
  <si>
    <t>Стерилизация суки от 30 кг и более</t>
  </si>
  <si>
    <t>Стерилизация собаки от 30 кг без стоимости наркоза</t>
  </si>
  <si>
    <t>Стерилизация собаки от 30 кг с учетом всего перечисленного</t>
  </si>
  <si>
    <t>Эвтаназия животного до 5 кг + утилизация</t>
  </si>
  <si>
    <t>Эвтаназия животного от 5 до 10 кг + утилизация</t>
  </si>
  <si>
    <t>Эвтаназия животного от 10 до 15 кг + утилизация</t>
  </si>
  <si>
    <t>Эвтаназия животного от 15до 20 кг + утилизация</t>
  </si>
  <si>
    <t>Эвтаназия животного от 20 до 25 кг + утилизация</t>
  </si>
  <si>
    <t>Эвтаназия животного от 25 до 30 кг + утилизация</t>
  </si>
  <si>
    <t>Эвтаназия животного от 30 до 35 кг + утилизация</t>
  </si>
  <si>
    <t>Эвтаназия животного от 35 до 40 кг + утилизация</t>
  </si>
  <si>
    <t>Эвтаназия животного от 40 до 45 кг + утилизация</t>
  </si>
  <si>
    <t>Эвтаназия животного от 45 до 50 кг + утилизация</t>
  </si>
  <si>
    <t>Эвтаназия животного от 50 до 55 кг + утилизация</t>
  </si>
  <si>
    <t>Эвтаназия животного от 55 до 60 кг + утилизация</t>
  </si>
  <si>
    <t>Эвтаназия животного от 60 кг и более + утилизация</t>
  </si>
  <si>
    <t>Утилизация биоматериала (животное до 5 кг)</t>
  </si>
  <si>
    <t>Утилизация биоматериала (животное до 10 кг)</t>
  </si>
  <si>
    <t>Утилизация биоматериала (животное до 20 кг)</t>
  </si>
  <si>
    <t>Утилизация биоматериала (животное до 30 кг)</t>
  </si>
  <si>
    <t>Утилизация биоматериала (животное до 40 кг)</t>
  </si>
  <si>
    <t>Утилизация биоматериала (животное до 50 кг)</t>
  </si>
  <si>
    <t>Утилизация биоматериала (животное до 60 кг)</t>
  </si>
  <si>
    <t>Утилизация биоматериала (животное более 60 кг)</t>
  </si>
  <si>
    <t>Эвтаназия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</si>
</sst>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6"/>
      <color rgb="FFFF0000"/>
      <name val="Mistral"/>
      <family val="4"/>
      <charset val="204"/>
    </font>
    <font>
      <sz val="11"/>
      <color rgb="FFFF0000"/>
      <name val="Mistral"/>
      <family val="4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" fontId="1" fillId="0" borderId="34" xfId="0" applyNumberFormat="1" applyFont="1" applyBorder="1" applyAlignment="1">
      <alignment horizontal="center" vertical="center" wrapText="1"/>
    </xf>
    <xf numFmtId="14" fontId="0" fillId="0" borderId="3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9" fontId="0" fillId="0" borderId="0" xfId="0" applyNumberFormat="1"/>
    <xf numFmtId="0" fontId="1" fillId="0" borderId="4" xfId="0" applyFont="1" applyBorder="1" applyAlignment="1">
      <alignment horizontal="left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49" fontId="0" fillId="0" borderId="18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0" fillId="0" borderId="46" xfId="0" applyNumberFormat="1" applyFont="1" applyBorder="1" applyAlignment="1">
      <alignment horizontal="right"/>
    </xf>
    <xf numFmtId="49" fontId="0" fillId="0" borderId="48" xfId="0" applyNumberFormat="1" applyFont="1" applyBorder="1" applyAlignment="1">
      <alignment horizontal="right"/>
    </xf>
    <xf numFmtId="49" fontId="0" fillId="0" borderId="54" xfId="0" applyNumberFormat="1" applyFont="1" applyBorder="1" applyAlignment="1">
      <alignment horizontal="right"/>
    </xf>
    <xf numFmtId="49" fontId="1" fillId="0" borderId="32" xfId="0" applyNumberFormat="1" applyFont="1" applyFill="1" applyBorder="1" applyAlignment="1">
      <alignment horizontal="right"/>
    </xf>
    <xf numFmtId="49" fontId="0" fillId="0" borderId="29" xfId="0" applyNumberFormat="1" applyFont="1" applyBorder="1" applyAlignment="1">
      <alignment horizontal="right"/>
    </xf>
    <xf numFmtId="0" fontId="0" fillId="0" borderId="2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right" vertical="center" wrapText="1"/>
    </xf>
    <xf numFmtId="49" fontId="0" fillId="0" borderId="34" xfId="0" applyNumberFormat="1" applyFont="1" applyBorder="1" applyAlignment="1">
      <alignment horizontal="right"/>
    </xf>
    <xf numFmtId="0" fontId="0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right" vertical="center" wrapText="1"/>
    </xf>
    <xf numFmtId="49" fontId="1" fillId="0" borderId="32" xfId="0" applyNumberFormat="1" applyFont="1" applyBorder="1"/>
    <xf numFmtId="49" fontId="0" fillId="0" borderId="18" xfId="0" applyNumberFormat="1" applyBorder="1"/>
    <xf numFmtId="49" fontId="0" fillId="0" borderId="19" xfId="0" applyNumberFormat="1" applyBorder="1"/>
    <xf numFmtId="49" fontId="0" fillId="0" borderId="22" xfId="0" applyNumberFormat="1" applyBorder="1"/>
    <xf numFmtId="49" fontId="0" fillId="0" borderId="47" xfId="0" applyNumberFormat="1" applyBorder="1"/>
    <xf numFmtId="1" fontId="1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2" fontId="0" fillId="0" borderId="1" xfId="0" applyNumberFormat="1" applyBorder="1"/>
    <xf numFmtId="2" fontId="0" fillId="2" borderId="1" xfId="0" applyNumberFormat="1" applyFill="1" applyBorder="1"/>
    <xf numFmtId="0" fontId="0" fillId="0" borderId="0" xfId="0" applyAlignment="1">
      <alignment wrapText="1"/>
    </xf>
    <xf numFmtId="164" fontId="0" fillId="0" borderId="0" xfId="0" applyNumberFormat="1"/>
    <xf numFmtId="2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" fontId="1" fillId="0" borderId="3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18" xfId="0" applyBorder="1"/>
    <xf numFmtId="49" fontId="0" fillId="0" borderId="0" xfId="0" applyNumberFormat="1" applyBorder="1" applyAlignment="1">
      <alignment horizontal="center"/>
    </xf>
    <xf numFmtId="49" fontId="0" fillId="0" borderId="28" xfId="0" applyNumberFormat="1" applyBorder="1"/>
    <xf numFmtId="49" fontId="0" fillId="0" borderId="29" xfId="0" applyNumberFormat="1" applyBorder="1"/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37" xfId="0" applyNumberFormat="1" applyBorder="1"/>
    <xf numFmtId="49" fontId="0" fillId="0" borderId="39" xfId="0" applyNumberFormat="1" applyBorder="1"/>
    <xf numFmtId="49" fontId="0" fillId="0" borderId="40" xfId="0" applyNumberFormat="1" applyBorder="1"/>
    <xf numFmtId="0" fontId="0" fillId="0" borderId="2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" fontId="0" fillId="0" borderId="32" xfId="0" applyNumberFormat="1" applyBorder="1" applyAlignment="1">
      <alignment horizontal="center" vertical="center" wrapText="1"/>
    </xf>
    <xf numFmtId="17" fontId="0" fillId="0" borderId="33" xfId="0" applyNumberFormat="1" applyBorder="1" applyAlignment="1">
      <alignment horizontal="center" vertical="center" wrapText="1"/>
    </xf>
    <xf numFmtId="17" fontId="0" fillId="0" borderId="3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7" fontId="0" fillId="0" borderId="47" xfId="0" applyNumberFormat="1" applyBorder="1" applyAlignment="1">
      <alignment horizontal="center" vertical="center" wrapText="1"/>
    </xf>
    <xf numFmtId="17" fontId="0" fillId="0" borderId="46" xfId="0" applyNumberForma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3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49" fontId="0" fillId="0" borderId="48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0" fillId="0" borderId="3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8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49" fontId="0" fillId="0" borderId="30" xfId="0" applyNumberFormat="1" applyBorder="1" applyAlignment="1">
      <alignment horizontal="center"/>
    </xf>
    <xf numFmtId="49" fontId="0" fillId="0" borderId="48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/>
    <xf numFmtId="0" fontId="0" fillId="0" borderId="24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38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7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F206"/>
  <sheetViews>
    <sheetView tabSelected="1" topLeftCell="A10" workbookViewId="0">
      <selection activeCell="J26" sqref="J26"/>
    </sheetView>
  </sheetViews>
  <sheetFormatPr defaultRowHeight="15"/>
  <cols>
    <col min="1" max="1" width="5.42578125" style="10" customWidth="1"/>
    <col min="2" max="2" width="18.7109375" customWidth="1"/>
    <col min="3" max="3" width="16.140625" customWidth="1"/>
    <col min="4" max="4" width="18.140625" customWidth="1"/>
    <col min="5" max="5" width="17.42578125" customWidth="1"/>
    <col min="6" max="6" width="11" customWidth="1"/>
  </cols>
  <sheetData>
    <row r="1" spans="1:6" ht="15.75" thickBot="1">
      <c r="A1" s="147" t="s">
        <v>82</v>
      </c>
      <c r="B1" s="148"/>
      <c r="C1" s="148"/>
      <c r="D1" s="148"/>
      <c r="E1" s="149"/>
      <c r="F1" s="11" t="s">
        <v>46</v>
      </c>
    </row>
    <row r="2" spans="1:6" ht="15.75" customHeight="1" thickBot="1">
      <c r="A2" s="18" t="s">
        <v>83</v>
      </c>
      <c r="B2" s="144" t="s">
        <v>84</v>
      </c>
      <c r="C2" s="145"/>
      <c r="D2" s="145"/>
      <c r="E2" s="145"/>
      <c r="F2" s="146"/>
    </row>
    <row r="3" spans="1:6">
      <c r="A3" s="19" t="s">
        <v>85</v>
      </c>
      <c r="B3" s="138" t="s">
        <v>76</v>
      </c>
      <c r="C3" s="139"/>
      <c r="D3" s="139"/>
      <c r="E3" s="150"/>
      <c r="F3" s="12">
        <v>380</v>
      </c>
    </row>
    <row r="4" spans="1:6">
      <c r="A4" s="20" t="s">
        <v>86</v>
      </c>
      <c r="B4" s="141" t="s">
        <v>77</v>
      </c>
      <c r="C4" s="142"/>
      <c r="D4" s="142"/>
      <c r="E4" s="143"/>
      <c r="F4" s="13">
        <v>280</v>
      </c>
    </row>
    <row r="5" spans="1:6">
      <c r="A5" s="20" t="s">
        <v>87</v>
      </c>
      <c r="B5" s="141" t="s">
        <v>3</v>
      </c>
      <c r="C5" s="142"/>
      <c r="D5" s="142"/>
      <c r="E5" s="143"/>
      <c r="F5" s="13">
        <v>250</v>
      </c>
    </row>
    <row r="6" spans="1:6" ht="30.75" customHeight="1">
      <c r="A6" s="20" t="s">
        <v>88</v>
      </c>
      <c r="B6" s="141" t="s">
        <v>11</v>
      </c>
      <c r="C6" s="142"/>
      <c r="D6" s="142"/>
      <c r="E6" s="143"/>
      <c r="F6" s="13">
        <v>171</v>
      </c>
    </row>
    <row r="7" spans="1:6" ht="31.5" customHeight="1">
      <c r="A7" s="20" t="s">
        <v>89</v>
      </c>
      <c r="B7" s="141" t="s">
        <v>12</v>
      </c>
      <c r="C7" s="142"/>
      <c r="D7" s="142"/>
      <c r="E7" s="143"/>
      <c r="F7" s="13">
        <v>454</v>
      </c>
    </row>
    <row r="8" spans="1:6" ht="31.5" customHeight="1">
      <c r="A8" s="20" t="s">
        <v>90</v>
      </c>
      <c r="B8" s="141" t="s">
        <v>13</v>
      </c>
      <c r="C8" s="142"/>
      <c r="D8" s="142"/>
      <c r="E8" s="143"/>
      <c r="F8" s="13">
        <v>680</v>
      </c>
    </row>
    <row r="9" spans="1:6" ht="30.75" customHeight="1">
      <c r="A9" s="20" t="s">
        <v>91</v>
      </c>
      <c r="B9" s="141" t="s">
        <v>14</v>
      </c>
      <c r="C9" s="142"/>
      <c r="D9" s="142"/>
      <c r="E9" s="143"/>
      <c r="F9" s="13">
        <v>907</v>
      </c>
    </row>
    <row r="10" spans="1:6" ht="15" customHeight="1">
      <c r="A10" s="20" t="s">
        <v>92</v>
      </c>
      <c r="B10" s="141" t="s">
        <v>5</v>
      </c>
      <c r="C10" s="142"/>
      <c r="D10" s="142"/>
      <c r="E10" s="143"/>
      <c r="F10" s="13">
        <v>660</v>
      </c>
    </row>
    <row r="11" spans="1:6" ht="30" customHeight="1">
      <c r="A11" s="20" t="s">
        <v>93</v>
      </c>
      <c r="B11" s="151" t="s">
        <v>7</v>
      </c>
      <c r="C11" s="152"/>
      <c r="D11" s="152"/>
      <c r="E11" s="153"/>
      <c r="F11" s="13">
        <v>660</v>
      </c>
    </row>
    <row r="12" spans="1:6" ht="30" customHeight="1">
      <c r="A12" s="20" t="s">
        <v>94</v>
      </c>
      <c r="B12" s="141" t="s">
        <v>78</v>
      </c>
      <c r="C12" s="142"/>
      <c r="D12" s="142"/>
      <c r="E12" s="143"/>
      <c r="F12" s="13">
        <v>880</v>
      </c>
    </row>
    <row r="13" spans="1:6" ht="30" customHeight="1">
      <c r="A13" s="20" t="s">
        <v>95</v>
      </c>
      <c r="B13" s="141" t="s">
        <v>79</v>
      </c>
      <c r="C13" s="142"/>
      <c r="D13" s="142"/>
      <c r="E13" s="143"/>
      <c r="F13" s="13">
        <v>980</v>
      </c>
    </row>
    <row r="14" spans="1:6" ht="30" customHeight="1">
      <c r="A14" s="20" t="s">
        <v>96</v>
      </c>
      <c r="B14" s="151" t="s">
        <v>80</v>
      </c>
      <c r="C14" s="152"/>
      <c r="D14" s="152"/>
      <c r="E14" s="153"/>
      <c r="F14" s="13">
        <v>1250</v>
      </c>
    </row>
    <row r="15" spans="1:6" ht="30.75" customHeight="1">
      <c r="A15" s="20" t="s">
        <v>97</v>
      </c>
      <c r="B15" s="141" t="s">
        <v>8</v>
      </c>
      <c r="C15" s="142"/>
      <c r="D15" s="142"/>
      <c r="E15" s="143"/>
      <c r="F15" s="13">
        <v>660</v>
      </c>
    </row>
    <row r="16" spans="1:6" ht="30" customHeight="1">
      <c r="A16" s="20" t="s">
        <v>98</v>
      </c>
      <c r="B16" s="141" t="s">
        <v>9</v>
      </c>
      <c r="C16" s="142"/>
      <c r="D16" s="142"/>
      <c r="E16" s="143"/>
      <c r="F16" s="13">
        <v>680</v>
      </c>
    </row>
    <row r="17" spans="1:6" ht="31.5" customHeight="1">
      <c r="A17" s="20" t="s">
        <v>99</v>
      </c>
      <c r="B17" s="141" t="s">
        <v>81</v>
      </c>
      <c r="C17" s="142"/>
      <c r="D17" s="142"/>
      <c r="E17" s="143"/>
      <c r="F17" s="13">
        <v>560</v>
      </c>
    </row>
    <row r="18" spans="1:6" ht="30" customHeight="1">
      <c r="A18" s="20" t="s">
        <v>100</v>
      </c>
      <c r="B18" s="141" t="s">
        <v>217</v>
      </c>
      <c r="C18" s="142"/>
      <c r="D18" s="142"/>
      <c r="E18" s="143"/>
      <c r="F18" s="13">
        <v>560</v>
      </c>
    </row>
    <row r="19" spans="1:6" ht="30" customHeight="1">
      <c r="A19" s="20" t="s">
        <v>101</v>
      </c>
      <c r="B19" s="141" t="s">
        <v>218</v>
      </c>
      <c r="C19" s="142"/>
      <c r="D19" s="142"/>
      <c r="E19" s="143"/>
      <c r="F19" s="13">
        <v>680</v>
      </c>
    </row>
    <row r="20" spans="1:6" ht="30" customHeight="1">
      <c r="A20" s="20" t="s">
        <v>102</v>
      </c>
      <c r="B20" s="141" t="s">
        <v>10</v>
      </c>
      <c r="C20" s="142"/>
      <c r="D20" s="142"/>
      <c r="E20" s="143"/>
      <c r="F20" s="13">
        <v>1100</v>
      </c>
    </row>
    <row r="21" spans="1:6" ht="15" customHeight="1">
      <c r="A21" s="20" t="s">
        <v>103</v>
      </c>
      <c r="B21" s="141" t="s">
        <v>15</v>
      </c>
      <c r="C21" s="142"/>
      <c r="D21" s="142"/>
      <c r="E21" s="143"/>
      <c r="F21" s="13">
        <v>210</v>
      </c>
    </row>
    <row r="22" spans="1:6">
      <c r="A22" s="20" t="s">
        <v>104</v>
      </c>
      <c r="B22" s="141" t="s">
        <v>16</v>
      </c>
      <c r="C22" s="142"/>
      <c r="D22" s="142"/>
      <c r="E22" s="143"/>
      <c r="F22" s="13">
        <v>1535</v>
      </c>
    </row>
    <row r="23" spans="1:6">
      <c r="A23" s="20" t="s">
        <v>105</v>
      </c>
      <c r="B23" s="141" t="s">
        <v>17</v>
      </c>
      <c r="C23" s="142"/>
      <c r="D23" s="142"/>
      <c r="E23" s="143"/>
      <c r="F23" s="13">
        <v>68</v>
      </c>
    </row>
    <row r="24" spans="1:6" ht="15.75" thickBot="1">
      <c r="A24" s="21" t="s">
        <v>106</v>
      </c>
      <c r="B24" s="156" t="s">
        <v>219</v>
      </c>
      <c r="C24" s="157"/>
      <c r="D24" s="157"/>
      <c r="E24" s="158"/>
      <c r="F24" s="14">
        <v>210</v>
      </c>
    </row>
    <row r="25" spans="1:6">
      <c r="A25" s="23"/>
      <c r="B25" s="24"/>
      <c r="C25" s="25"/>
      <c r="D25" s="25"/>
      <c r="E25" s="25"/>
      <c r="F25" s="26"/>
    </row>
    <row r="26" spans="1:6" ht="15.75" thickBot="1">
      <c r="A26" s="23"/>
      <c r="B26" s="24"/>
      <c r="C26" s="25"/>
      <c r="D26" s="25"/>
      <c r="E26" s="25"/>
      <c r="F26" s="26"/>
    </row>
    <row r="27" spans="1:6" ht="15.75" thickBot="1">
      <c r="A27" s="22" t="s">
        <v>107</v>
      </c>
      <c r="B27" s="159" t="s">
        <v>108</v>
      </c>
      <c r="C27" s="160"/>
      <c r="D27" s="160"/>
      <c r="E27" s="160"/>
      <c r="F27" s="161"/>
    </row>
    <row r="28" spans="1:6">
      <c r="A28" s="15" t="s">
        <v>109</v>
      </c>
      <c r="B28" s="162" t="s">
        <v>158</v>
      </c>
      <c r="C28" s="139"/>
      <c r="D28" s="139"/>
      <c r="E28" s="140"/>
      <c r="F28" s="12">
        <v>260</v>
      </c>
    </row>
    <row r="29" spans="1:6">
      <c r="A29" s="16" t="s">
        <v>110</v>
      </c>
      <c r="B29" s="154" t="s">
        <v>159</v>
      </c>
      <c r="C29" s="142"/>
      <c r="D29" s="142"/>
      <c r="E29" s="155"/>
      <c r="F29" s="13">
        <v>190</v>
      </c>
    </row>
    <row r="30" spans="1:6">
      <c r="A30" s="16" t="s">
        <v>111</v>
      </c>
      <c r="B30" s="154" t="s">
        <v>160</v>
      </c>
      <c r="C30" s="142"/>
      <c r="D30" s="142"/>
      <c r="E30" s="155"/>
      <c r="F30" s="13">
        <v>80</v>
      </c>
    </row>
    <row r="31" spans="1:6">
      <c r="A31" s="16" t="s">
        <v>112</v>
      </c>
      <c r="B31" s="154" t="s">
        <v>161</v>
      </c>
      <c r="C31" s="142"/>
      <c r="D31" s="142"/>
      <c r="E31" s="155"/>
      <c r="F31" s="13">
        <v>175</v>
      </c>
    </row>
    <row r="32" spans="1:6">
      <c r="A32" s="16" t="s">
        <v>113</v>
      </c>
      <c r="B32" s="154" t="s">
        <v>24</v>
      </c>
      <c r="C32" s="142"/>
      <c r="D32" s="142"/>
      <c r="E32" s="155"/>
      <c r="F32" s="13">
        <v>235</v>
      </c>
    </row>
    <row r="33" spans="1:6">
      <c r="A33" s="16" t="s">
        <v>114</v>
      </c>
      <c r="B33" s="154" t="s">
        <v>25</v>
      </c>
      <c r="C33" s="142"/>
      <c r="D33" s="142"/>
      <c r="E33" s="155"/>
      <c r="F33" s="13">
        <v>300</v>
      </c>
    </row>
    <row r="34" spans="1:6">
      <c r="A34" s="16" t="s">
        <v>115</v>
      </c>
      <c r="B34" s="154" t="s">
        <v>162</v>
      </c>
      <c r="C34" s="142"/>
      <c r="D34" s="142"/>
      <c r="E34" s="155"/>
      <c r="F34" s="13">
        <v>160</v>
      </c>
    </row>
    <row r="35" spans="1:6">
      <c r="A35" s="16" t="s">
        <v>116</v>
      </c>
      <c r="B35" s="154" t="s">
        <v>163</v>
      </c>
      <c r="C35" s="142"/>
      <c r="D35" s="142"/>
      <c r="E35" s="155"/>
      <c r="F35" s="13">
        <v>150</v>
      </c>
    </row>
    <row r="36" spans="1:6">
      <c r="A36" s="16" t="s">
        <v>117</v>
      </c>
      <c r="B36" s="154" t="s">
        <v>164</v>
      </c>
      <c r="C36" s="142"/>
      <c r="D36" s="142"/>
      <c r="E36" s="155"/>
      <c r="F36" s="13">
        <v>200</v>
      </c>
    </row>
    <row r="37" spans="1:6">
      <c r="A37" s="16" t="s">
        <v>118</v>
      </c>
      <c r="B37" s="154" t="s">
        <v>26</v>
      </c>
      <c r="C37" s="142"/>
      <c r="D37" s="142"/>
      <c r="E37" s="155"/>
      <c r="F37" s="13">
        <v>250</v>
      </c>
    </row>
    <row r="38" spans="1:6">
      <c r="A38" s="16" t="s">
        <v>119</v>
      </c>
      <c r="B38" s="154" t="s">
        <v>165</v>
      </c>
      <c r="C38" s="142"/>
      <c r="D38" s="142"/>
      <c r="E38" s="155"/>
      <c r="F38" s="13">
        <v>280</v>
      </c>
    </row>
    <row r="39" spans="1:6">
      <c r="A39" s="16" t="s">
        <v>120</v>
      </c>
      <c r="B39" s="154" t="s">
        <v>166</v>
      </c>
      <c r="C39" s="142"/>
      <c r="D39" s="142"/>
      <c r="E39" s="155"/>
      <c r="F39" s="13">
        <v>280</v>
      </c>
    </row>
    <row r="40" spans="1:6">
      <c r="A40" s="16" t="s">
        <v>121</v>
      </c>
      <c r="B40" s="154" t="s">
        <v>167</v>
      </c>
      <c r="C40" s="142"/>
      <c r="D40" s="142"/>
      <c r="E40" s="155"/>
      <c r="F40" s="13">
        <v>215</v>
      </c>
    </row>
    <row r="41" spans="1:6">
      <c r="A41" s="16" t="s">
        <v>122</v>
      </c>
      <c r="B41" s="154" t="s">
        <v>168</v>
      </c>
      <c r="C41" s="142"/>
      <c r="D41" s="142"/>
      <c r="E41" s="155"/>
      <c r="F41" s="13">
        <v>265</v>
      </c>
    </row>
    <row r="42" spans="1:6">
      <c r="A42" s="16" t="s">
        <v>123</v>
      </c>
      <c r="B42" s="154" t="s">
        <v>169</v>
      </c>
      <c r="C42" s="142"/>
      <c r="D42" s="142"/>
      <c r="E42" s="155"/>
      <c r="F42" s="13">
        <v>325</v>
      </c>
    </row>
    <row r="43" spans="1:6">
      <c r="A43" s="16" t="s">
        <v>125</v>
      </c>
      <c r="B43" s="154" t="s">
        <v>170</v>
      </c>
      <c r="C43" s="142"/>
      <c r="D43" s="142"/>
      <c r="E43" s="155"/>
      <c r="F43" s="13">
        <v>130</v>
      </c>
    </row>
    <row r="44" spans="1:6">
      <c r="A44" s="16" t="s">
        <v>126</v>
      </c>
      <c r="B44" s="154" t="s">
        <v>171</v>
      </c>
      <c r="C44" s="142"/>
      <c r="D44" s="142"/>
      <c r="E44" s="155"/>
      <c r="F44" s="13">
        <v>145</v>
      </c>
    </row>
    <row r="45" spans="1:6">
      <c r="A45" s="16" t="s">
        <v>127</v>
      </c>
      <c r="B45" s="154" t="s">
        <v>27</v>
      </c>
      <c r="C45" s="142"/>
      <c r="D45" s="142"/>
      <c r="E45" s="155"/>
      <c r="F45" s="13">
        <v>165</v>
      </c>
    </row>
    <row r="46" spans="1:6">
      <c r="A46" s="16" t="s">
        <v>128</v>
      </c>
      <c r="B46" s="154" t="s">
        <v>28</v>
      </c>
      <c r="C46" s="142"/>
      <c r="D46" s="142"/>
      <c r="E46" s="155"/>
      <c r="F46" s="13">
        <v>140</v>
      </c>
    </row>
    <row r="47" spans="1:6">
      <c r="A47" s="16" t="s">
        <v>129</v>
      </c>
      <c r="B47" s="154" t="s">
        <v>172</v>
      </c>
      <c r="C47" s="142"/>
      <c r="D47" s="142"/>
      <c r="E47" s="155"/>
      <c r="F47" s="13">
        <v>170</v>
      </c>
    </row>
    <row r="48" spans="1:6">
      <c r="A48" s="16" t="s">
        <v>130</v>
      </c>
      <c r="B48" s="154" t="s">
        <v>173</v>
      </c>
      <c r="C48" s="142"/>
      <c r="D48" s="142"/>
      <c r="E48" s="155"/>
      <c r="F48" s="13">
        <v>200</v>
      </c>
    </row>
    <row r="49" spans="1:6">
      <c r="A49" s="16" t="s">
        <v>124</v>
      </c>
      <c r="B49" s="154" t="s">
        <v>174</v>
      </c>
      <c r="C49" s="142"/>
      <c r="D49" s="142"/>
      <c r="E49" s="155"/>
      <c r="F49" s="13">
        <v>80</v>
      </c>
    </row>
    <row r="50" spans="1:6">
      <c r="A50" s="16" t="s">
        <v>131</v>
      </c>
      <c r="B50" s="154" t="s">
        <v>30</v>
      </c>
      <c r="C50" s="142"/>
      <c r="D50" s="142"/>
      <c r="E50" s="155"/>
      <c r="F50" s="13">
        <v>125</v>
      </c>
    </row>
    <row r="51" spans="1:6">
      <c r="A51" s="16" t="s">
        <v>132</v>
      </c>
      <c r="B51" s="154" t="s">
        <v>175</v>
      </c>
      <c r="C51" s="142"/>
      <c r="D51" s="142"/>
      <c r="E51" s="155"/>
      <c r="F51" s="13">
        <v>90</v>
      </c>
    </row>
    <row r="52" spans="1:6">
      <c r="A52" s="16" t="s">
        <v>133</v>
      </c>
      <c r="B52" s="154" t="s">
        <v>31</v>
      </c>
      <c r="C52" s="142"/>
      <c r="D52" s="142"/>
      <c r="E52" s="155"/>
      <c r="F52" s="13">
        <v>240</v>
      </c>
    </row>
    <row r="53" spans="1:6">
      <c r="A53" s="16" t="s">
        <v>134</v>
      </c>
      <c r="B53" s="154" t="s">
        <v>32</v>
      </c>
      <c r="C53" s="142"/>
      <c r="D53" s="142"/>
      <c r="E53" s="155"/>
      <c r="F53" s="13">
        <v>260</v>
      </c>
    </row>
    <row r="54" spans="1:6">
      <c r="A54" s="16" t="s">
        <v>135</v>
      </c>
      <c r="B54" s="154" t="s">
        <v>34</v>
      </c>
      <c r="C54" s="142"/>
      <c r="D54" s="142"/>
      <c r="E54" s="155"/>
      <c r="F54" s="13">
        <v>580</v>
      </c>
    </row>
    <row r="55" spans="1:6">
      <c r="A55" s="16" t="s">
        <v>136</v>
      </c>
      <c r="B55" s="154" t="s">
        <v>35</v>
      </c>
      <c r="C55" s="142"/>
      <c r="D55" s="142"/>
      <c r="E55" s="155"/>
      <c r="F55" s="13">
        <v>630</v>
      </c>
    </row>
    <row r="56" spans="1:6">
      <c r="A56" s="16" t="s">
        <v>137</v>
      </c>
      <c r="B56" s="154" t="s">
        <v>176</v>
      </c>
      <c r="C56" s="142"/>
      <c r="D56" s="142"/>
      <c r="E56" s="155"/>
      <c r="F56" s="13">
        <v>690</v>
      </c>
    </row>
    <row r="57" spans="1:6">
      <c r="A57" s="16" t="s">
        <v>138</v>
      </c>
      <c r="B57" s="154" t="s">
        <v>37</v>
      </c>
      <c r="C57" s="142"/>
      <c r="D57" s="142"/>
      <c r="E57" s="155"/>
      <c r="F57" s="13">
        <v>520</v>
      </c>
    </row>
    <row r="58" spans="1:6">
      <c r="A58" s="16" t="s">
        <v>139</v>
      </c>
      <c r="B58" s="154" t="s">
        <v>177</v>
      </c>
      <c r="C58" s="142"/>
      <c r="D58" s="142"/>
      <c r="E58" s="155"/>
      <c r="F58" s="13">
        <v>690</v>
      </c>
    </row>
    <row r="59" spans="1:6">
      <c r="A59" s="16" t="s">
        <v>140</v>
      </c>
      <c r="B59" s="154" t="s">
        <v>178</v>
      </c>
      <c r="C59" s="142"/>
      <c r="D59" s="142"/>
      <c r="E59" s="155"/>
      <c r="F59" s="13">
        <v>860</v>
      </c>
    </row>
    <row r="60" spans="1:6">
      <c r="A60" s="16" t="s">
        <v>141</v>
      </c>
      <c r="B60" s="154" t="s">
        <v>38</v>
      </c>
      <c r="C60" s="142"/>
      <c r="D60" s="142"/>
      <c r="E60" s="155"/>
      <c r="F60" s="13">
        <v>100</v>
      </c>
    </row>
    <row r="61" spans="1:6">
      <c r="A61" s="16" t="s">
        <v>142</v>
      </c>
      <c r="B61" s="154" t="s">
        <v>179</v>
      </c>
      <c r="C61" s="142"/>
      <c r="D61" s="142"/>
      <c r="E61" s="155"/>
      <c r="F61" s="13">
        <v>140</v>
      </c>
    </row>
    <row r="62" spans="1:6">
      <c r="A62" s="16" t="s">
        <v>143</v>
      </c>
      <c r="B62" s="154" t="s">
        <v>180</v>
      </c>
      <c r="C62" s="142"/>
      <c r="D62" s="142"/>
      <c r="E62" s="155"/>
      <c r="F62" s="13">
        <v>215</v>
      </c>
    </row>
    <row r="63" spans="1:6">
      <c r="A63" s="16" t="s">
        <v>144</v>
      </c>
      <c r="B63" s="154" t="s">
        <v>181</v>
      </c>
      <c r="C63" s="142"/>
      <c r="D63" s="142"/>
      <c r="E63" s="155"/>
      <c r="F63" s="13">
        <v>170</v>
      </c>
    </row>
    <row r="64" spans="1:6">
      <c r="A64" s="16" t="s">
        <v>145</v>
      </c>
      <c r="B64" s="154" t="s">
        <v>40</v>
      </c>
      <c r="C64" s="142"/>
      <c r="D64" s="142"/>
      <c r="E64" s="155"/>
      <c r="F64" s="13">
        <v>220</v>
      </c>
    </row>
    <row r="65" spans="1:6">
      <c r="A65" s="16" t="s">
        <v>146</v>
      </c>
      <c r="B65" s="154" t="s">
        <v>182</v>
      </c>
      <c r="C65" s="142"/>
      <c r="D65" s="142"/>
      <c r="E65" s="155"/>
      <c r="F65" s="13">
        <v>250</v>
      </c>
    </row>
    <row r="66" spans="1:6">
      <c r="A66" s="16" t="s">
        <v>147</v>
      </c>
      <c r="B66" s="154" t="s">
        <v>183</v>
      </c>
      <c r="C66" s="142"/>
      <c r="D66" s="142"/>
      <c r="E66" s="155"/>
      <c r="F66" s="13">
        <v>280</v>
      </c>
    </row>
    <row r="67" spans="1:6">
      <c r="A67" s="16" t="s">
        <v>148</v>
      </c>
      <c r="B67" s="154" t="s">
        <v>184</v>
      </c>
      <c r="C67" s="142"/>
      <c r="D67" s="142"/>
      <c r="E67" s="155"/>
      <c r="F67" s="13">
        <v>190</v>
      </c>
    </row>
    <row r="68" spans="1:6">
      <c r="A68" s="16" t="s">
        <v>149</v>
      </c>
      <c r="B68" s="154" t="s">
        <v>185</v>
      </c>
      <c r="C68" s="142"/>
      <c r="D68" s="142"/>
      <c r="E68" s="155"/>
      <c r="F68" s="13">
        <v>380</v>
      </c>
    </row>
    <row r="69" spans="1:6">
      <c r="A69" s="16" t="s">
        <v>150</v>
      </c>
      <c r="B69" s="154" t="s">
        <v>186</v>
      </c>
      <c r="C69" s="142"/>
      <c r="D69" s="142"/>
      <c r="E69" s="155"/>
      <c r="F69" s="13">
        <v>505</v>
      </c>
    </row>
    <row r="70" spans="1:6">
      <c r="A70" s="16" t="s">
        <v>151</v>
      </c>
      <c r="B70" s="154" t="s">
        <v>187</v>
      </c>
      <c r="C70" s="142"/>
      <c r="D70" s="142"/>
      <c r="E70" s="155"/>
      <c r="F70" s="13">
        <v>630</v>
      </c>
    </row>
    <row r="71" spans="1:6">
      <c r="A71" s="16" t="s">
        <v>152</v>
      </c>
      <c r="B71" s="154" t="s">
        <v>36</v>
      </c>
      <c r="C71" s="142"/>
      <c r="D71" s="142"/>
      <c r="E71" s="155"/>
      <c r="F71" s="13">
        <v>50</v>
      </c>
    </row>
    <row r="72" spans="1:6">
      <c r="A72" s="16" t="s">
        <v>153</v>
      </c>
      <c r="B72" s="154" t="s">
        <v>188</v>
      </c>
      <c r="C72" s="142"/>
      <c r="D72" s="142"/>
      <c r="E72" s="155"/>
      <c r="F72" s="13">
        <v>660</v>
      </c>
    </row>
    <row r="73" spans="1:6">
      <c r="A73" s="16" t="s">
        <v>154</v>
      </c>
      <c r="B73" s="154" t="s">
        <v>189</v>
      </c>
      <c r="C73" s="142"/>
      <c r="D73" s="142"/>
      <c r="E73" s="155"/>
      <c r="F73" s="13">
        <v>780</v>
      </c>
    </row>
    <row r="74" spans="1:6" ht="15.75" thickBot="1">
      <c r="A74" s="17" t="s">
        <v>155</v>
      </c>
      <c r="B74" s="164" t="s">
        <v>190</v>
      </c>
      <c r="C74" s="157"/>
      <c r="D74" s="157"/>
      <c r="E74" s="165"/>
      <c r="F74" s="14">
        <v>840</v>
      </c>
    </row>
    <row r="75" spans="1:6" ht="15.75" thickBot="1">
      <c r="A75" s="27"/>
      <c r="B75" s="28"/>
      <c r="C75" s="28"/>
      <c r="D75" s="28"/>
      <c r="E75" s="28"/>
      <c r="F75" s="29"/>
    </row>
    <row r="76" spans="1:6" ht="15.75" thickBot="1">
      <c r="A76" s="27"/>
      <c r="B76" s="28"/>
      <c r="C76" s="28"/>
      <c r="D76" s="28"/>
      <c r="E76" s="28"/>
      <c r="F76" s="29"/>
    </row>
    <row r="77" spans="1:6" ht="15" customHeight="1" thickBot="1">
      <c r="A77" s="30" t="s">
        <v>156</v>
      </c>
      <c r="B77" s="135" t="s">
        <v>157</v>
      </c>
      <c r="C77" s="136"/>
      <c r="D77" s="136"/>
      <c r="E77" s="136"/>
      <c r="F77" s="137"/>
    </row>
    <row r="78" spans="1:6" ht="14.25" customHeight="1" thickBot="1">
      <c r="A78" s="31" t="s">
        <v>203</v>
      </c>
      <c r="B78" s="133" t="s">
        <v>191</v>
      </c>
      <c r="C78" s="133"/>
      <c r="D78" s="133"/>
      <c r="E78" s="134"/>
      <c r="F78" s="8">
        <v>1250</v>
      </c>
    </row>
    <row r="79" spans="1:6" ht="15.75" thickBot="1">
      <c r="A79" s="32" t="s">
        <v>204</v>
      </c>
      <c r="B79" s="133" t="s">
        <v>192</v>
      </c>
      <c r="C79" s="133"/>
      <c r="D79" s="133"/>
      <c r="E79" s="134"/>
      <c r="F79" s="8">
        <v>2500</v>
      </c>
    </row>
    <row r="80" spans="1:6" ht="15.75" customHeight="1" thickBot="1">
      <c r="A80" s="32" t="s">
        <v>205</v>
      </c>
      <c r="B80" s="133" t="s">
        <v>193</v>
      </c>
      <c r="C80" s="133"/>
      <c r="D80" s="133"/>
      <c r="E80" s="134"/>
      <c r="F80" s="8">
        <v>2620</v>
      </c>
    </row>
    <row r="81" spans="1:6" ht="15.75" thickBot="1">
      <c r="A81" s="32" t="s">
        <v>206</v>
      </c>
      <c r="B81" s="133" t="s">
        <v>194</v>
      </c>
      <c r="C81" s="133"/>
      <c r="D81" s="133"/>
      <c r="E81" s="134"/>
      <c r="F81" s="8">
        <v>3020</v>
      </c>
    </row>
    <row r="82" spans="1:6" ht="15.75" thickBot="1">
      <c r="A82" s="32" t="s">
        <v>207</v>
      </c>
      <c r="B82" s="133" t="s">
        <v>71</v>
      </c>
      <c r="C82" s="133"/>
      <c r="D82" s="133"/>
      <c r="E82" s="134"/>
      <c r="F82" s="8">
        <v>3930</v>
      </c>
    </row>
    <row r="83" spans="1:6" ht="15.75" thickBot="1">
      <c r="A83" s="32" t="s">
        <v>208</v>
      </c>
      <c r="B83" s="133" t="s">
        <v>70</v>
      </c>
      <c r="C83" s="133"/>
      <c r="D83" s="133"/>
      <c r="E83" s="134"/>
      <c r="F83" s="8">
        <v>3250</v>
      </c>
    </row>
    <row r="84" spans="1:6" ht="15.75" thickBot="1">
      <c r="A84" s="32" t="s">
        <v>209</v>
      </c>
      <c r="B84" s="133" t="s">
        <v>195</v>
      </c>
      <c r="C84" s="133"/>
      <c r="D84" s="133"/>
      <c r="E84" s="134"/>
      <c r="F84" s="8">
        <v>4150</v>
      </c>
    </row>
    <row r="85" spans="1:6" ht="15.75" thickBot="1">
      <c r="A85" s="32" t="s">
        <v>210</v>
      </c>
      <c r="B85" s="133" t="s">
        <v>196</v>
      </c>
      <c r="C85" s="133"/>
      <c r="D85" s="133"/>
      <c r="E85" s="134"/>
      <c r="F85" s="8">
        <v>3700</v>
      </c>
    </row>
    <row r="86" spans="1:6" ht="15.75" thickBot="1">
      <c r="A86" s="32" t="s">
        <v>211</v>
      </c>
      <c r="B86" s="133" t="s">
        <v>72</v>
      </c>
      <c r="C86" s="133"/>
      <c r="D86" s="133"/>
      <c r="E86" s="134"/>
      <c r="F86" s="8">
        <v>4500</v>
      </c>
    </row>
    <row r="87" spans="1:6" ht="15.75" thickBot="1">
      <c r="A87" s="32" t="s">
        <v>212</v>
      </c>
      <c r="B87" s="133" t="s">
        <v>69</v>
      </c>
      <c r="C87" s="133"/>
      <c r="D87" s="133"/>
      <c r="E87" s="134"/>
      <c r="F87" s="8">
        <v>3700</v>
      </c>
    </row>
    <row r="88" spans="1:6" ht="15.75" thickBot="1">
      <c r="A88" s="32"/>
      <c r="B88" s="163" t="s">
        <v>283</v>
      </c>
      <c r="C88" s="133"/>
      <c r="D88" s="133"/>
      <c r="E88" s="134"/>
      <c r="F88" s="8">
        <v>3400</v>
      </c>
    </row>
    <row r="89" spans="1:6" ht="15.75" thickBot="1">
      <c r="A89" s="32"/>
      <c r="B89" s="163" t="s">
        <v>284</v>
      </c>
      <c r="C89" s="133"/>
      <c r="D89" s="133"/>
      <c r="E89" s="134"/>
      <c r="F89" s="8">
        <v>3700</v>
      </c>
    </row>
    <row r="90" spans="1:6" ht="15.75" thickBot="1">
      <c r="A90" s="32"/>
      <c r="B90" s="163" t="s">
        <v>285</v>
      </c>
      <c r="C90" s="133"/>
      <c r="D90" s="133"/>
      <c r="E90" s="134"/>
      <c r="F90" s="8">
        <v>4200</v>
      </c>
    </row>
    <row r="91" spans="1:6" ht="15.75" thickBot="1">
      <c r="A91" s="32"/>
      <c r="B91" s="163" t="s">
        <v>286</v>
      </c>
      <c r="C91" s="133"/>
      <c r="D91" s="133"/>
      <c r="E91" s="134"/>
      <c r="F91" s="8">
        <v>4550</v>
      </c>
    </row>
    <row r="92" spans="1:6" ht="15.75" thickBot="1">
      <c r="A92" s="32" t="s">
        <v>213</v>
      </c>
      <c r="B92" s="133" t="s">
        <v>197</v>
      </c>
      <c r="C92" s="133"/>
      <c r="D92" s="133"/>
      <c r="E92" s="134"/>
      <c r="F92" s="8">
        <v>4170</v>
      </c>
    </row>
    <row r="93" spans="1:6" ht="15.75" thickBot="1">
      <c r="A93" s="32" t="s">
        <v>214</v>
      </c>
      <c r="B93" s="133" t="s">
        <v>198</v>
      </c>
      <c r="C93" s="133"/>
      <c r="D93" s="133"/>
      <c r="E93" s="134"/>
      <c r="F93" s="8">
        <v>4650</v>
      </c>
    </row>
    <row r="94" spans="1:6" ht="15.75" thickBot="1">
      <c r="A94" s="32" t="s">
        <v>215</v>
      </c>
      <c r="B94" s="133" t="s">
        <v>199</v>
      </c>
      <c r="C94" s="133"/>
      <c r="D94" s="133"/>
      <c r="E94" s="134"/>
      <c r="F94" s="8">
        <v>5250</v>
      </c>
    </row>
    <row r="95" spans="1:6" ht="15.75" thickBot="1">
      <c r="A95" s="32" t="s">
        <v>216</v>
      </c>
      <c r="B95" s="133" t="s">
        <v>200</v>
      </c>
      <c r="C95" s="133"/>
      <c r="D95" s="133"/>
      <c r="E95" s="134"/>
      <c r="F95" s="8">
        <v>6430</v>
      </c>
    </row>
    <row r="96" spans="1:6" ht="15.75" thickBot="1">
      <c r="A96" s="32" t="s">
        <v>201</v>
      </c>
      <c r="B96" s="133" t="s">
        <v>74</v>
      </c>
      <c r="C96" s="133"/>
      <c r="D96" s="133"/>
      <c r="E96" s="134"/>
      <c r="F96" s="8">
        <v>3550</v>
      </c>
    </row>
    <row r="97" spans="1:6" ht="15.75" thickBot="1">
      <c r="A97" s="33" t="s">
        <v>202</v>
      </c>
      <c r="B97" s="133" t="s">
        <v>75</v>
      </c>
      <c r="C97" s="133"/>
      <c r="D97" s="133"/>
      <c r="E97" s="134"/>
      <c r="F97" s="8">
        <v>4350</v>
      </c>
    </row>
    <row r="98" spans="1:6" ht="15" customHeight="1" thickBot="1">
      <c r="A98" s="30" t="s">
        <v>220</v>
      </c>
      <c r="B98" s="135" t="s">
        <v>221</v>
      </c>
      <c r="C98" s="136"/>
      <c r="D98" s="136"/>
      <c r="E98" s="136"/>
      <c r="F98" s="137"/>
    </row>
    <row r="99" spans="1:6" ht="15" customHeight="1">
      <c r="A99" s="34" t="s">
        <v>222</v>
      </c>
      <c r="B99" s="138" t="s">
        <v>41</v>
      </c>
      <c r="C99" s="139"/>
      <c r="D99" s="139"/>
      <c r="E99" s="140"/>
      <c r="F99" s="35">
        <v>530</v>
      </c>
    </row>
    <row r="100" spans="1:6" ht="7.5" customHeight="1">
      <c r="A100" s="132" t="s">
        <v>223</v>
      </c>
      <c r="B100" s="125" t="s">
        <v>48</v>
      </c>
      <c r="C100" s="126"/>
      <c r="D100" s="126"/>
      <c r="E100" s="127"/>
      <c r="F100" s="99">
        <v>770</v>
      </c>
    </row>
    <row r="101" spans="1:6" ht="7.5" customHeight="1">
      <c r="A101" s="132"/>
      <c r="B101" s="125"/>
      <c r="C101" s="126"/>
      <c r="D101" s="126"/>
      <c r="E101" s="127"/>
      <c r="F101" s="100"/>
    </row>
    <row r="102" spans="1:6" ht="7.5" customHeight="1">
      <c r="A102" s="132" t="s">
        <v>224</v>
      </c>
      <c r="B102" s="125" t="s">
        <v>49</v>
      </c>
      <c r="C102" s="126"/>
      <c r="D102" s="126"/>
      <c r="E102" s="127"/>
      <c r="F102" s="99">
        <v>910</v>
      </c>
    </row>
    <row r="103" spans="1:6" ht="7.5" customHeight="1">
      <c r="A103" s="132"/>
      <c r="B103" s="125"/>
      <c r="C103" s="126"/>
      <c r="D103" s="126"/>
      <c r="E103" s="127"/>
      <c r="F103" s="100"/>
    </row>
    <row r="104" spans="1:6" ht="7.5" customHeight="1">
      <c r="A104" s="132" t="s">
        <v>225</v>
      </c>
      <c r="B104" s="125" t="s">
        <v>50</v>
      </c>
      <c r="C104" s="126"/>
      <c r="D104" s="126"/>
      <c r="E104" s="127"/>
      <c r="F104" s="99">
        <v>1420</v>
      </c>
    </row>
    <row r="105" spans="1:6" ht="7.5" customHeight="1">
      <c r="A105" s="132"/>
      <c r="B105" s="125"/>
      <c r="C105" s="126"/>
      <c r="D105" s="126"/>
      <c r="E105" s="127"/>
      <c r="F105" s="100"/>
    </row>
    <row r="106" spans="1:6" ht="7.5" customHeight="1">
      <c r="A106" s="123" t="s">
        <v>226</v>
      </c>
      <c r="B106" s="125" t="s">
        <v>52</v>
      </c>
      <c r="C106" s="126"/>
      <c r="D106" s="126"/>
      <c r="E106" s="127"/>
      <c r="F106" s="99">
        <v>1550</v>
      </c>
    </row>
    <row r="107" spans="1:6" ht="7.5" customHeight="1">
      <c r="A107" s="123"/>
      <c r="B107" s="125"/>
      <c r="C107" s="126"/>
      <c r="D107" s="126"/>
      <c r="E107" s="127"/>
      <c r="F107" s="100"/>
    </row>
    <row r="108" spans="1:6" ht="7.5" customHeight="1">
      <c r="A108" s="123" t="s">
        <v>227</v>
      </c>
      <c r="B108" s="125" t="s">
        <v>53</v>
      </c>
      <c r="C108" s="126"/>
      <c r="D108" s="126"/>
      <c r="E108" s="127"/>
      <c r="F108" s="99">
        <v>1830</v>
      </c>
    </row>
    <row r="109" spans="1:6" ht="7.5" customHeight="1">
      <c r="A109" s="123"/>
      <c r="B109" s="125"/>
      <c r="C109" s="126"/>
      <c r="D109" s="126"/>
      <c r="E109" s="127"/>
      <c r="F109" s="100"/>
    </row>
    <row r="110" spans="1:6" ht="7.5" customHeight="1">
      <c r="A110" s="123" t="s">
        <v>228</v>
      </c>
      <c r="B110" s="125" t="s">
        <v>54</v>
      </c>
      <c r="C110" s="126"/>
      <c r="D110" s="126"/>
      <c r="E110" s="127"/>
      <c r="F110" s="99">
        <v>2340</v>
      </c>
    </row>
    <row r="111" spans="1:6" ht="7.5" customHeight="1">
      <c r="A111" s="123"/>
      <c r="B111" s="125"/>
      <c r="C111" s="126"/>
      <c r="D111" s="126"/>
      <c r="E111" s="127"/>
      <c r="F111" s="100"/>
    </row>
    <row r="112" spans="1:6" ht="7.5" customHeight="1">
      <c r="A112" s="123" t="s">
        <v>229</v>
      </c>
      <c r="B112" s="125" t="s">
        <v>55</v>
      </c>
      <c r="C112" s="126"/>
      <c r="D112" s="126"/>
      <c r="E112" s="127"/>
      <c r="F112" s="99">
        <v>2430</v>
      </c>
    </row>
    <row r="113" spans="1:6" ht="7.5" customHeight="1">
      <c r="A113" s="123"/>
      <c r="B113" s="125"/>
      <c r="C113" s="126"/>
      <c r="D113" s="126"/>
      <c r="E113" s="127"/>
      <c r="F113" s="100"/>
    </row>
    <row r="114" spans="1:6" ht="7.5" customHeight="1">
      <c r="A114" s="123" t="s">
        <v>230</v>
      </c>
      <c r="B114" s="125" t="s">
        <v>56</v>
      </c>
      <c r="C114" s="126"/>
      <c r="D114" s="126"/>
      <c r="E114" s="127"/>
      <c r="F114" s="99">
        <v>2705</v>
      </c>
    </row>
    <row r="115" spans="1:6" ht="7.5" customHeight="1">
      <c r="A115" s="123"/>
      <c r="B115" s="125"/>
      <c r="C115" s="126"/>
      <c r="D115" s="126"/>
      <c r="E115" s="127"/>
      <c r="F115" s="100"/>
    </row>
    <row r="116" spans="1:6" ht="7.5" customHeight="1">
      <c r="A116" s="123" t="s">
        <v>231</v>
      </c>
      <c r="B116" s="125" t="s">
        <v>57</v>
      </c>
      <c r="C116" s="126"/>
      <c r="D116" s="126"/>
      <c r="E116" s="127"/>
      <c r="F116" s="99">
        <v>3210</v>
      </c>
    </row>
    <row r="117" spans="1:6" ht="7.5" customHeight="1">
      <c r="A117" s="123"/>
      <c r="B117" s="125"/>
      <c r="C117" s="126"/>
      <c r="D117" s="126"/>
      <c r="E117" s="127"/>
      <c r="F117" s="100"/>
    </row>
    <row r="118" spans="1:6" ht="7.5" customHeight="1">
      <c r="A118" s="123" t="s">
        <v>232</v>
      </c>
      <c r="B118" s="125" t="s">
        <v>58</v>
      </c>
      <c r="C118" s="126"/>
      <c r="D118" s="126"/>
      <c r="E118" s="127"/>
      <c r="F118" s="99">
        <v>3240</v>
      </c>
    </row>
    <row r="119" spans="1:6" ht="7.5" customHeight="1">
      <c r="A119" s="123"/>
      <c r="B119" s="125"/>
      <c r="C119" s="126"/>
      <c r="D119" s="126"/>
      <c r="E119" s="127"/>
      <c r="F119" s="100"/>
    </row>
    <row r="120" spans="1:6" ht="7.5" customHeight="1">
      <c r="A120" s="123" t="s">
        <v>233</v>
      </c>
      <c r="B120" s="125" t="s">
        <v>59</v>
      </c>
      <c r="C120" s="126"/>
      <c r="D120" s="126"/>
      <c r="E120" s="127"/>
      <c r="F120" s="99">
        <v>3580</v>
      </c>
    </row>
    <row r="121" spans="1:6" ht="7.5" customHeight="1">
      <c r="A121" s="123"/>
      <c r="B121" s="125"/>
      <c r="C121" s="126"/>
      <c r="D121" s="126"/>
      <c r="E121" s="127"/>
      <c r="F121" s="100"/>
    </row>
    <row r="122" spans="1:6" ht="7.5" customHeight="1">
      <c r="A122" s="123" t="s">
        <v>234</v>
      </c>
      <c r="B122" s="125" t="s">
        <v>60</v>
      </c>
      <c r="C122" s="126"/>
      <c r="D122" s="126"/>
      <c r="E122" s="127"/>
      <c r="F122" s="99">
        <v>4090</v>
      </c>
    </row>
    <row r="123" spans="1:6" ht="7.5" customHeight="1">
      <c r="A123" s="123"/>
      <c r="B123" s="125"/>
      <c r="C123" s="126"/>
      <c r="D123" s="126"/>
      <c r="E123" s="127"/>
      <c r="F123" s="100"/>
    </row>
    <row r="124" spans="1:6" ht="7.5" customHeight="1">
      <c r="A124" s="123" t="s">
        <v>235</v>
      </c>
      <c r="B124" s="125" t="s">
        <v>61</v>
      </c>
      <c r="C124" s="126"/>
      <c r="D124" s="126"/>
      <c r="E124" s="127"/>
      <c r="F124" s="99">
        <v>4150</v>
      </c>
    </row>
    <row r="125" spans="1:6" ht="7.5" customHeight="1">
      <c r="A125" s="123"/>
      <c r="B125" s="125"/>
      <c r="C125" s="126"/>
      <c r="D125" s="126"/>
      <c r="E125" s="127"/>
      <c r="F125" s="100"/>
    </row>
    <row r="126" spans="1:6" ht="7.5" customHeight="1">
      <c r="A126" s="123" t="s">
        <v>236</v>
      </c>
      <c r="B126" s="125" t="s">
        <v>62</v>
      </c>
      <c r="C126" s="126"/>
      <c r="D126" s="126"/>
      <c r="E126" s="127"/>
      <c r="F126" s="99">
        <v>4470</v>
      </c>
    </row>
    <row r="127" spans="1:6" ht="7.5" customHeight="1" thickBot="1">
      <c r="A127" s="123"/>
      <c r="B127" s="125"/>
      <c r="C127" s="126"/>
      <c r="D127" s="126"/>
      <c r="E127" s="127"/>
      <c r="F127" s="106"/>
    </row>
    <row r="128" spans="1:6" ht="7.5" customHeight="1">
      <c r="A128" s="123" t="s">
        <v>237</v>
      </c>
      <c r="B128" s="126" t="s">
        <v>64</v>
      </c>
      <c r="C128" s="126"/>
      <c r="D128" s="126"/>
      <c r="E128" s="127"/>
      <c r="F128" s="104">
        <v>4980</v>
      </c>
    </row>
    <row r="129" spans="1:6" ht="7.5" customHeight="1" thickBot="1">
      <c r="A129" s="124"/>
      <c r="B129" s="126"/>
      <c r="C129" s="126"/>
      <c r="D129" s="126"/>
      <c r="E129" s="127"/>
      <c r="F129" s="105"/>
    </row>
    <row r="130" spans="1:6" ht="7.5" customHeight="1">
      <c r="A130" s="55"/>
      <c r="B130" s="64"/>
      <c r="C130" s="65"/>
      <c r="D130" s="65"/>
      <c r="E130" s="65"/>
      <c r="F130" s="2"/>
    </row>
    <row r="131" spans="1:6" ht="23.25" customHeight="1">
      <c r="A131" s="55"/>
      <c r="B131" s="64"/>
      <c r="C131" s="98" t="s">
        <v>310</v>
      </c>
      <c r="D131" s="98"/>
      <c r="E131" s="65"/>
      <c r="F131" s="2"/>
    </row>
    <row r="132" spans="1:6" ht="7.5" customHeight="1" thickBot="1">
      <c r="A132" s="55"/>
      <c r="B132" s="64"/>
      <c r="C132" s="65"/>
      <c r="D132" s="65"/>
      <c r="E132" s="65"/>
      <c r="F132" s="2"/>
    </row>
    <row r="133" spans="1:6">
      <c r="A133" s="131" t="s">
        <v>251</v>
      </c>
      <c r="B133" s="128" t="s">
        <v>238</v>
      </c>
      <c r="C133" s="129"/>
      <c r="D133" s="129"/>
      <c r="E133" s="130"/>
      <c r="F133" s="103">
        <f>625+H134</f>
        <v>625</v>
      </c>
    </row>
    <row r="134" spans="1:6">
      <c r="A134" s="110"/>
      <c r="B134" s="120"/>
      <c r="C134" s="121"/>
      <c r="D134" s="121"/>
      <c r="E134" s="122"/>
      <c r="F134" s="102"/>
    </row>
    <row r="135" spans="1:6">
      <c r="A135" s="110" t="s">
        <v>252</v>
      </c>
      <c r="B135" s="117" t="s">
        <v>239</v>
      </c>
      <c r="C135" s="118"/>
      <c r="D135" s="118"/>
      <c r="E135" s="119"/>
      <c r="F135" s="101">
        <f>810+H134</f>
        <v>810</v>
      </c>
    </row>
    <row r="136" spans="1:6">
      <c r="A136" s="110"/>
      <c r="B136" s="120"/>
      <c r="C136" s="121"/>
      <c r="D136" s="121"/>
      <c r="E136" s="122"/>
      <c r="F136" s="102"/>
    </row>
    <row r="137" spans="1:6">
      <c r="A137" s="110" t="s">
        <v>253</v>
      </c>
      <c r="B137" s="111" t="s">
        <v>240</v>
      </c>
      <c r="C137" s="112"/>
      <c r="D137" s="112"/>
      <c r="E137" s="113"/>
      <c r="F137" s="101">
        <f>890+H134</f>
        <v>890</v>
      </c>
    </row>
    <row r="138" spans="1:6">
      <c r="A138" s="110"/>
      <c r="B138" s="111"/>
      <c r="C138" s="112"/>
      <c r="D138" s="112"/>
      <c r="E138" s="113"/>
      <c r="F138" s="102"/>
    </row>
    <row r="139" spans="1:6">
      <c r="A139" s="110" t="s">
        <v>254</v>
      </c>
      <c r="B139" s="111" t="s">
        <v>241</v>
      </c>
      <c r="C139" s="112"/>
      <c r="D139" s="112"/>
      <c r="E139" s="113"/>
      <c r="F139" s="101">
        <f>960+H134</f>
        <v>960</v>
      </c>
    </row>
    <row r="140" spans="1:6">
      <c r="A140" s="110"/>
      <c r="B140" s="111"/>
      <c r="C140" s="112"/>
      <c r="D140" s="112"/>
      <c r="E140" s="113"/>
      <c r="F140" s="102"/>
    </row>
    <row r="141" spans="1:6">
      <c r="A141" s="110" t="s">
        <v>255</v>
      </c>
      <c r="B141" s="111" t="s">
        <v>242</v>
      </c>
      <c r="C141" s="112"/>
      <c r="D141" s="112"/>
      <c r="E141" s="113"/>
      <c r="F141" s="101">
        <f>1050+H134</f>
        <v>1050</v>
      </c>
    </row>
    <row r="142" spans="1:6">
      <c r="A142" s="110"/>
      <c r="B142" s="111"/>
      <c r="C142" s="112"/>
      <c r="D142" s="112"/>
      <c r="E142" s="113"/>
      <c r="F142" s="102"/>
    </row>
    <row r="143" spans="1:6">
      <c r="A143" s="110" t="s">
        <v>256</v>
      </c>
      <c r="B143" s="111" t="s">
        <v>243</v>
      </c>
      <c r="C143" s="112"/>
      <c r="D143" s="112"/>
      <c r="E143" s="113"/>
      <c r="F143" s="101">
        <f>1185+H134</f>
        <v>1185</v>
      </c>
    </row>
    <row r="144" spans="1:6">
      <c r="A144" s="110"/>
      <c r="B144" s="111"/>
      <c r="C144" s="112"/>
      <c r="D144" s="112"/>
      <c r="E144" s="113"/>
      <c r="F144" s="102"/>
    </row>
    <row r="145" spans="1:6">
      <c r="A145" s="110" t="s">
        <v>257</v>
      </c>
      <c r="B145" s="111" t="s">
        <v>244</v>
      </c>
      <c r="C145" s="112"/>
      <c r="D145" s="112"/>
      <c r="E145" s="113"/>
      <c r="F145" s="101">
        <f>1330+H134</f>
        <v>1330</v>
      </c>
    </row>
    <row r="146" spans="1:6">
      <c r="A146" s="110"/>
      <c r="B146" s="111"/>
      <c r="C146" s="112"/>
      <c r="D146" s="112"/>
      <c r="E146" s="113"/>
      <c r="F146" s="102"/>
    </row>
    <row r="147" spans="1:6">
      <c r="A147" s="110" t="s">
        <v>258</v>
      </c>
      <c r="B147" s="111" t="s">
        <v>245</v>
      </c>
      <c r="C147" s="112"/>
      <c r="D147" s="112"/>
      <c r="E147" s="113"/>
      <c r="F147" s="101">
        <f>1460+H134</f>
        <v>1460</v>
      </c>
    </row>
    <row r="148" spans="1:6">
      <c r="A148" s="110"/>
      <c r="B148" s="111"/>
      <c r="C148" s="112"/>
      <c r="D148" s="112"/>
      <c r="E148" s="113"/>
      <c r="F148" s="102"/>
    </row>
    <row r="149" spans="1:6">
      <c r="A149" s="110" t="s">
        <v>259</v>
      </c>
      <c r="B149" s="111" t="s">
        <v>246</v>
      </c>
      <c r="C149" s="112"/>
      <c r="D149" s="112"/>
      <c r="E149" s="113"/>
      <c r="F149" s="101">
        <f>1610+H134</f>
        <v>1610</v>
      </c>
    </row>
    <row r="150" spans="1:6">
      <c r="A150" s="110"/>
      <c r="B150" s="111"/>
      <c r="C150" s="112"/>
      <c r="D150" s="112"/>
      <c r="E150" s="113"/>
      <c r="F150" s="102"/>
    </row>
    <row r="151" spans="1:6">
      <c r="A151" s="110" t="s">
        <v>260</v>
      </c>
      <c r="B151" s="111" t="s">
        <v>247</v>
      </c>
      <c r="C151" s="112"/>
      <c r="D151" s="112"/>
      <c r="E151" s="113"/>
      <c r="F151" s="101">
        <f>1750+H134</f>
        <v>1750</v>
      </c>
    </row>
    <row r="152" spans="1:6">
      <c r="A152" s="110"/>
      <c r="B152" s="111"/>
      <c r="C152" s="112"/>
      <c r="D152" s="112"/>
      <c r="E152" s="113"/>
      <c r="F152" s="102"/>
    </row>
    <row r="153" spans="1:6">
      <c r="A153" s="110" t="s">
        <v>261</v>
      </c>
      <c r="B153" s="111" t="s">
        <v>248</v>
      </c>
      <c r="C153" s="112"/>
      <c r="D153" s="112"/>
      <c r="E153" s="113"/>
      <c r="F153" s="101">
        <f>1890+H134</f>
        <v>1890</v>
      </c>
    </row>
    <row r="154" spans="1:6">
      <c r="A154" s="110"/>
      <c r="B154" s="111"/>
      <c r="C154" s="112"/>
      <c r="D154" s="112"/>
      <c r="E154" s="113"/>
      <c r="F154" s="102"/>
    </row>
    <row r="155" spans="1:6">
      <c r="A155" s="110" t="s">
        <v>262</v>
      </c>
      <c r="B155" s="111" t="s">
        <v>249</v>
      </c>
      <c r="C155" s="112"/>
      <c r="D155" s="112"/>
      <c r="E155" s="113"/>
      <c r="F155" s="101">
        <f>2030+H134</f>
        <v>2030</v>
      </c>
    </row>
    <row r="156" spans="1:6">
      <c r="A156" s="110"/>
      <c r="B156" s="111"/>
      <c r="C156" s="112"/>
      <c r="D156" s="112"/>
      <c r="E156" s="113"/>
      <c r="F156" s="102"/>
    </row>
    <row r="157" spans="1:6">
      <c r="A157" s="110" t="s">
        <v>263</v>
      </c>
      <c r="B157" s="111" t="s">
        <v>250</v>
      </c>
      <c r="C157" s="112"/>
      <c r="D157" s="112"/>
      <c r="E157" s="113"/>
      <c r="F157" s="101">
        <f>2470+H134</f>
        <v>2470</v>
      </c>
    </row>
    <row r="158" spans="1:6" ht="15.75" thickBot="1">
      <c r="A158" s="110"/>
      <c r="B158" s="114"/>
      <c r="C158" s="115"/>
      <c r="D158" s="115"/>
      <c r="E158" s="116"/>
      <c r="F158" s="109"/>
    </row>
    <row r="159" spans="1:6" ht="7.5" customHeight="1">
      <c r="A159" s="56"/>
      <c r="B159" s="128" t="s">
        <v>289</v>
      </c>
      <c r="C159" s="129"/>
      <c r="D159" s="129"/>
      <c r="E159" s="129"/>
      <c r="F159" s="166">
        <f>F133+F185</f>
        <v>1925</v>
      </c>
    </row>
    <row r="160" spans="1:6" ht="7.5" customHeight="1">
      <c r="A160" s="57"/>
      <c r="B160" s="120"/>
      <c r="C160" s="121"/>
      <c r="D160" s="121"/>
      <c r="E160" s="121"/>
      <c r="F160" s="108"/>
    </row>
    <row r="161" spans="1:6" ht="7.5" customHeight="1">
      <c r="A161" s="57"/>
      <c r="B161" s="117" t="s">
        <v>290</v>
      </c>
      <c r="C161" s="118"/>
      <c r="D161" s="118"/>
      <c r="E161" s="118"/>
      <c r="F161" s="107">
        <f>F135+F186</f>
        <v>2310</v>
      </c>
    </row>
    <row r="162" spans="1:6" ht="7.5" customHeight="1">
      <c r="A162" s="57"/>
      <c r="B162" s="120"/>
      <c r="C162" s="121"/>
      <c r="D162" s="121"/>
      <c r="E162" s="121"/>
      <c r="F162" s="108"/>
    </row>
    <row r="163" spans="1:6" ht="7.5" customHeight="1">
      <c r="A163" s="57"/>
      <c r="B163" s="111" t="s">
        <v>291</v>
      </c>
      <c r="C163" s="112"/>
      <c r="D163" s="112"/>
      <c r="E163" s="113"/>
      <c r="F163" s="107">
        <f>F137+F187</f>
        <v>3190</v>
      </c>
    </row>
    <row r="164" spans="1:6" ht="7.5" customHeight="1">
      <c r="A164" s="57"/>
      <c r="B164" s="111"/>
      <c r="C164" s="112"/>
      <c r="D164" s="112"/>
      <c r="E164" s="113"/>
      <c r="F164" s="108"/>
    </row>
    <row r="165" spans="1:6" ht="7.5" customHeight="1">
      <c r="A165" s="57"/>
      <c r="B165" s="111" t="s">
        <v>292</v>
      </c>
      <c r="C165" s="112"/>
      <c r="D165" s="112"/>
      <c r="E165" s="113"/>
      <c r="F165" s="107">
        <f>F139+F187</f>
        <v>3260</v>
      </c>
    </row>
    <row r="166" spans="1:6" ht="7.5" customHeight="1">
      <c r="A166" s="57"/>
      <c r="B166" s="111"/>
      <c r="C166" s="112"/>
      <c r="D166" s="112"/>
      <c r="E166" s="113"/>
      <c r="F166" s="108"/>
    </row>
    <row r="167" spans="1:6" ht="7.5" customHeight="1">
      <c r="A167" s="57"/>
      <c r="B167" s="111" t="s">
        <v>293</v>
      </c>
      <c r="C167" s="112"/>
      <c r="D167" s="112"/>
      <c r="E167" s="113"/>
      <c r="F167" s="107">
        <f>F141+F188</f>
        <v>4050</v>
      </c>
    </row>
    <row r="168" spans="1:6" ht="7.5" customHeight="1">
      <c r="A168" s="57"/>
      <c r="B168" s="111"/>
      <c r="C168" s="112"/>
      <c r="D168" s="112"/>
      <c r="E168" s="113"/>
      <c r="F168" s="108"/>
    </row>
    <row r="169" spans="1:6" ht="7.5" customHeight="1">
      <c r="A169" s="57"/>
      <c r="B169" s="111" t="s">
        <v>294</v>
      </c>
      <c r="C169" s="112"/>
      <c r="D169" s="112"/>
      <c r="E169" s="113"/>
      <c r="F169" s="107">
        <f>F143+F188</f>
        <v>4185</v>
      </c>
    </row>
    <row r="170" spans="1:6" ht="7.5" customHeight="1">
      <c r="A170" s="57"/>
      <c r="B170" s="111"/>
      <c r="C170" s="112"/>
      <c r="D170" s="112"/>
      <c r="E170" s="113"/>
      <c r="F170" s="108"/>
    </row>
    <row r="171" spans="1:6" ht="7.5" customHeight="1">
      <c r="A171" s="57"/>
      <c r="B171" s="111" t="s">
        <v>295</v>
      </c>
      <c r="C171" s="112"/>
      <c r="D171" s="112"/>
      <c r="E171" s="113"/>
      <c r="F171" s="107">
        <f>F145+F189</f>
        <v>4830</v>
      </c>
    </row>
    <row r="172" spans="1:6" ht="7.5" customHeight="1">
      <c r="A172" s="57"/>
      <c r="B172" s="111"/>
      <c r="C172" s="112"/>
      <c r="D172" s="112"/>
      <c r="E172" s="113"/>
      <c r="F172" s="108"/>
    </row>
    <row r="173" spans="1:6" ht="7.5" customHeight="1">
      <c r="A173" s="57"/>
      <c r="B173" s="111" t="s">
        <v>296</v>
      </c>
      <c r="C173" s="112"/>
      <c r="D173" s="112"/>
      <c r="E173" s="113"/>
      <c r="F173" s="107">
        <f>F147+F189</f>
        <v>4960</v>
      </c>
    </row>
    <row r="174" spans="1:6" ht="7.5" customHeight="1">
      <c r="A174" s="57"/>
      <c r="B174" s="111"/>
      <c r="C174" s="112"/>
      <c r="D174" s="112"/>
      <c r="E174" s="113"/>
      <c r="F174" s="108"/>
    </row>
    <row r="175" spans="1:6" ht="7.5" customHeight="1">
      <c r="A175" s="57"/>
      <c r="B175" s="111" t="s">
        <v>297</v>
      </c>
      <c r="C175" s="112"/>
      <c r="D175" s="112"/>
      <c r="E175" s="113"/>
      <c r="F175" s="107">
        <f>F149+F190</f>
        <v>5610</v>
      </c>
    </row>
    <row r="176" spans="1:6" ht="7.5" customHeight="1">
      <c r="A176" s="57"/>
      <c r="B176" s="111"/>
      <c r="C176" s="112"/>
      <c r="D176" s="112"/>
      <c r="E176" s="113"/>
      <c r="F176" s="108"/>
    </row>
    <row r="177" spans="1:6" ht="7.5" customHeight="1">
      <c r="A177" s="57"/>
      <c r="B177" s="111" t="s">
        <v>298</v>
      </c>
      <c r="C177" s="112"/>
      <c r="D177" s="112"/>
      <c r="E177" s="113"/>
      <c r="F177" s="107">
        <f>F151+F190</f>
        <v>5750</v>
      </c>
    </row>
    <row r="178" spans="1:6" ht="7.5" customHeight="1">
      <c r="A178" s="57"/>
      <c r="B178" s="111"/>
      <c r="C178" s="112"/>
      <c r="D178" s="112"/>
      <c r="E178" s="113"/>
      <c r="F178" s="108"/>
    </row>
    <row r="179" spans="1:6" ht="7.5" customHeight="1">
      <c r="A179" s="57"/>
      <c r="B179" s="111" t="s">
        <v>299</v>
      </c>
      <c r="C179" s="112"/>
      <c r="D179" s="112"/>
      <c r="E179" s="113"/>
      <c r="F179" s="107">
        <f>F153+F191</f>
        <v>6390</v>
      </c>
    </row>
    <row r="180" spans="1:6" ht="7.5" customHeight="1">
      <c r="A180" s="57"/>
      <c r="B180" s="111"/>
      <c r="C180" s="112"/>
      <c r="D180" s="112"/>
      <c r="E180" s="113"/>
      <c r="F180" s="108"/>
    </row>
    <row r="181" spans="1:6" ht="7.5" customHeight="1">
      <c r="A181" s="57"/>
      <c r="B181" s="111" t="s">
        <v>300</v>
      </c>
      <c r="C181" s="112"/>
      <c r="D181" s="112"/>
      <c r="E181" s="113"/>
      <c r="F181" s="107">
        <f>F155+F191</f>
        <v>6530</v>
      </c>
    </row>
    <row r="182" spans="1:6" ht="7.5" customHeight="1">
      <c r="A182" s="57"/>
      <c r="B182" s="111"/>
      <c r="C182" s="112"/>
      <c r="D182" s="112"/>
      <c r="E182" s="113"/>
      <c r="F182" s="108"/>
    </row>
    <row r="183" spans="1:6" ht="7.5" customHeight="1">
      <c r="A183" s="57"/>
      <c r="B183" s="111" t="s">
        <v>301</v>
      </c>
      <c r="C183" s="112"/>
      <c r="D183" s="112"/>
      <c r="E183" s="113"/>
      <c r="F183" s="107">
        <f>F157+F192</f>
        <v>7470</v>
      </c>
    </row>
    <row r="184" spans="1:6" ht="7.5" customHeight="1" thickBot="1">
      <c r="A184" s="57"/>
      <c r="B184" s="114"/>
      <c r="C184" s="115"/>
      <c r="D184" s="115"/>
      <c r="E184" s="116"/>
      <c r="F184" s="169"/>
    </row>
    <row r="185" spans="1:6" ht="15.75">
      <c r="A185" s="61"/>
      <c r="B185" s="167" t="s">
        <v>302</v>
      </c>
      <c r="C185" s="167"/>
      <c r="D185" s="167"/>
      <c r="E185" s="168"/>
      <c r="F185" s="60">
        <v>1300</v>
      </c>
    </row>
    <row r="186" spans="1:6" ht="15.75">
      <c r="A186" s="62"/>
      <c r="B186" s="170" t="s">
        <v>303</v>
      </c>
      <c r="C186" s="170"/>
      <c r="D186" s="170"/>
      <c r="E186" s="171"/>
      <c r="F186" s="58">
        <v>1500</v>
      </c>
    </row>
    <row r="187" spans="1:6" ht="15.75">
      <c r="A187" s="62"/>
      <c r="B187" s="170" t="s">
        <v>304</v>
      </c>
      <c r="C187" s="170"/>
      <c r="D187" s="170"/>
      <c r="E187" s="171"/>
      <c r="F187" s="58">
        <v>2300</v>
      </c>
    </row>
    <row r="188" spans="1:6" ht="15.75">
      <c r="A188" s="62"/>
      <c r="B188" s="170" t="s">
        <v>305</v>
      </c>
      <c r="C188" s="170"/>
      <c r="D188" s="170"/>
      <c r="E188" s="171"/>
      <c r="F188" s="58">
        <v>3000</v>
      </c>
    </row>
    <row r="189" spans="1:6" ht="15.75">
      <c r="A189" s="62"/>
      <c r="B189" s="170" t="s">
        <v>306</v>
      </c>
      <c r="C189" s="170"/>
      <c r="D189" s="170"/>
      <c r="E189" s="171"/>
      <c r="F189" s="58">
        <v>3500</v>
      </c>
    </row>
    <row r="190" spans="1:6" ht="15.75">
      <c r="A190" s="62"/>
      <c r="B190" s="170" t="s">
        <v>307</v>
      </c>
      <c r="C190" s="170"/>
      <c r="D190" s="170"/>
      <c r="E190" s="171"/>
      <c r="F190" s="58">
        <v>4000</v>
      </c>
    </row>
    <row r="191" spans="1:6" ht="15.75">
      <c r="A191" s="62"/>
      <c r="B191" s="170" t="s">
        <v>308</v>
      </c>
      <c r="C191" s="170"/>
      <c r="D191" s="170"/>
      <c r="E191" s="171"/>
      <c r="F191" s="58">
        <v>4500</v>
      </c>
    </row>
    <row r="192" spans="1:6" ht="16.5" thickBot="1">
      <c r="A192" s="63"/>
      <c r="B192" s="172" t="s">
        <v>309</v>
      </c>
      <c r="C192" s="172"/>
      <c r="D192" s="172"/>
      <c r="E192" s="173"/>
      <c r="F192" s="59">
        <v>5000</v>
      </c>
    </row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</sheetData>
  <mergeCells count="214">
    <mergeCell ref="B186:E186"/>
    <mergeCell ref="B187:E187"/>
    <mergeCell ref="B188:E188"/>
    <mergeCell ref="B189:E189"/>
    <mergeCell ref="B190:E190"/>
    <mergeCell ref="B191:E191"/>
    <mergeCell ref="B192:E192"/>
    <mergeCell ref="B175:E176"/>
    <mergeCell ref="F175:F176"/>
    <mergeCell ref="B159:E160"/>
    <mergeCell ref="B161:E162"/>
    <mergeCell ref="B163:E164"/>
    <mergeCell ref="B165:E166"/>
    <mergeCell ref="B167:E168"/>
    <mergeCell ref="B169:E170"/>
    <mergeCell ref="B171:E172"/>
    <mergeCell ref="B173:E174"/>
    <mergeCell ref="B185:E185"/>
    <mergeCell ref="B177:E178"/>
    <mergeCell ref="B179:E180"/>
    <mergeCell ref="B181:E182"/>
    <mergeCell ref="B183:E184"/>
    <mergeCell ref="F183:F184"/>
    <mergeCell ref="F181:F182"/>
    <mergeCell ref="F179:F180"/>
    <mergeCell ref="F177:F178"/>
    <mergeCell ref="B77:F77"/>
    <mergeCell ref="B69:E69"/>
    <mergeCell ref="B70:E70"/>
    <mergeCell ref="B71:E71"/>
    <mergeCell ref="B72:E72"/>
    <mergeCell ref="B73:E73"/>
    <mergeCell ref="B74:E74"/>
    <mergeCell ref="B87:E87"/>
    <mergeCell ref="B78:E78"/>
    <mergeCell ref="B79:E79"/>
    <mergeCell ref="B80:E80"/>
    <mergeCell ref="B81:E81"/>
    <mergeCell ref="B68:E68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56:E56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31:E31"/>
    <mergeCell ref="B44:E44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20:E20"/>
    <mergeCell ref="B21:E21"/>
    <mergeCell ref="B22:E22"/>
    <mergeCell ref="B23:E23"/>
    <mergeCell ref="B24:E24"/>
    <mergeCell ref="B27:F27"/>
    <mergeCell ref="B28:E28"/>
    <mergeCell ref="B29:E29"/>
    <mergeCell ref="B30:E30"/>
    <mergeCell ref="B96:E96"/>
    <mergeCell ref="B97:E97"/>
    <mergeCell ref="B98:F98"/>
    <mergeCell ref="B99:E99"/>
    <mergeCell ref="B8:E8"/>
    <mergeCell ref="B2:F2"/>
    <mergeCell ref="A1:E1"/>
    <mergeCell ref="B3:E3"/>
    <mergeCell ref="B4:E4"/>
    <mergeCell ref="B5:E5"/>
    <mergeCell ref="B6:E6"/>
    <mergeCell ref="B7:E7"/>
    <mergeCell ref="B18:E1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32:E32"/>
    <mergeCell ref="B19:E19"/>
    <mergeCell ref="B92:E92"/>
    <mergeCell ref="B93:E93"/>
    <mergeCell ref="B94:E94"/>
    <mergeCell ref="B95:E95"/>
    <mergeCell ref="B82:E82"/>
    <mergeCell ref="B83:E83"/>
    <mergeCell ref="B84:E84"/>
    <mergeCell ref="B85:E85"/>
    <mergeCell ref="B86:E86"/>
    <mergeCell ref="B91:E91"/>
    <mergeCell ref="B90:E90"/>
    <mergeCell ref="B89:E89"/>
    <mergeCell ref="B88:E88"/>
    <mergeCell ref="B112:E113"/>
    <mergeCell ref="B100:E101"/>
    <mergeCell ref="F112:F113"/>
    <mergeCell ref="B114:E115"/>
    <mergeCell ref="F114:F115"/>
    <mergeCell ref="B116:E117"/>
    <mergeCell ref="F116:F117"/>
    <mergeCell ref="B106:E107"/>
    <mergeCell ref="F106:F107"/>
    <mergeCell ref="B108:E109"/>
    <mergeCell ref="F108:F109"/>
    <mergeCell ref="B110:E111"/>
    <mergeCell ref="F110:F111"/>
    <mergeCell ref="F100:F101"/>
    <mergeCell ref="B102:E103"/>
    <mergeCell ref="F102:F103"/>
    <mergeCell ref="B104:E105"/>
    <mergeCell ref="F104:F105"/>
    <mergeCell ref="A133:A134"/>
    <mergeCell ref="A100:A101"/>
    <mergeCell ref="A102:A103"/>
    <mergeCell ref="A104:A105"/>
    <mergeCell ref="A114:A115"/>
    <mergeCell ref="A112:A113"/>
    <mergeCell ref="A110:A111"/>
    <mergeCell ref="A108:A109"/>
    <mergeCell ref="A106:A107"/>
    <mergeCell ref="A118:A119"/>
    <mergeCell ref="A116:A117"/>
    <mergeCell ref="A128:A129"/>
    <mergeCell ref="A126:A127"/>
    <mergeCell ref="A124:A125"/>
    <mergeCell ref="A122:A123"/>
    <mergeCell ref="A120:A121"/>
    <mergeCell ref="B126:E127"/>
    <mergeCell ref="B128:E129"/>
    <mergeCell ref="B124:E125"/>
    <mergeCell ref="B118:E119"/>
    <mergeCell ref="B120:E121"/>
    <mergeCell ref="B122:E123"/>
    <mergeCell ref="B151:E152"/>
    <mergeCell ref="B153:E154"/>
    <mergeCell ref="B155:E156"/>
    <mergeCell ref="B157:E158"/>
    <mergeCell ref="B141:E142"/>
    <mergeCell ref="B143:E144"/>
    <mergeCell ref="B145:E146"/>
    <mergeCell ref="B147:E148"/>
    <mergeCell ref="B149:E150"/>
    <mergeCell ref="A139:A140"/>
    <mergeCell ref="A137:A138"/>
    <mergeCell ref="A135:A136"/>
    <mergeCell ref="A157:A158"/>
    <mergeCell ref="A155:A156"/>
    <mergeCell ref="A153:A154"/>
    <mergeCell ref="A151:A152"/>
    <mergeCell ref="A149:A150"/>
    <mergeCell ref="A147:A148"/>
    <mergeCell ref="A145:A146"/>
    <mergeCell ref="A143:A144"/>
    <mergeCell ref="A141:A142"/>
    <mergeCell ref="F173:F174"/>
    <mergeCell ref="F171:F172"/>
    <mergeCell ref="F157:F158"/>
    <mergeCell ref="F155:F156"/>
    <mergeCell ref="F153:F154"/>
    <mergeCell ref="F151:F152"/>
    <mergeCell ref="F149:F150"/>
    <mergeCell ref="F147:F148"/>
    <mergeCell ref="F145:F146"/>
    <mergeCell ref="F169:F170"/>
    <mergeCell ref="F167:F168"/>
    <mergeCell ref="F165:F166"/>
    <mergeCell ref="F163:F164"/>
    <mergeCell ref="F161:F162"/>
    <mergeCell ref="F159:F160"/>
    <mergeCell ref="F122:F123"/>
    <mergeCell ref="F120:F121"/>
    <mergeCell ref="F118:F119"/>
    <mergeCell ref="C131:D131"/>
    <mergeCell ref="F143:F144"/>
    <mergeCell ref="F141:F142"/>
    <mergeCell ref="F139:F140"/>
    <mergeCell ref="F137:F138"/>
    <mergeCell ref="F135:F136"/>
    <mergeCell ref="F133:F134"/>
    <mergeCell ref="F128:F129"/>
    <mergeCell ref="F126:F127"/>
    <mergeCell ref="F124:F125"/>
    <mergeCell ref="B135:E136"/>
    <mergeCell ref="B137:E138"/>
    <mergeCell ref="B139:E140"/>
    <mergeCell ref="B133:E1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opLeftCell="A13" workbookViewId="0">
      <selection activeCell="E21" sqref="E21:E34"/>
    </sheetView>
  </sheetViews>
  <sheetFormatPr defaultRowHeight="15"/>
  <cols>
    <col min="1" max="1" width="8" customWidth="1"/>
    <col min="4" max="4" width="11.7109375" customWidth="1"/>
    <col min="5" max="5" width="10.5703125" customWidth="1"/>
  </cols>
  <sheetData>
    <row r="1" spans="1:9">
      <c r="A1" s="37" t="s">
        <v>269</v>
      </c>
      <c r="B1" s="37" t="s">
        <v>265</v>
      </c>
      <c r="C1" s="37" t="s">
        <v>267</v>
      </c>
      <c r="D1" s="37" t="s">
        <v>273</v>
      </c>
      <c r="E1" s="37" t="s">
        <v>272</v>
      </c>
      <c r="F1" s="174" t="s">
        <v>274</v>
      </c>
      <c r="G1" s="175"/>
    </row>
    <row r="2" spans="1:9" ht="30">
      <c r="A2" s="37" t="s">
        <v>268</v>
      </c>
      <c r="B2" s="37" t="s">
        <v>265</v>
      </c>
      <c r="C2" s="37" t="s">
        <v>266</v>
      </c>
      <c r="D2" s="36" t="s">
        <v>270</v>
      </c>
      <c r="E2" s="37" t="s">
        <v>271</v>
      </c>
      <c r="F2" s="174" t="s">
        <v>272</v>
      </c>
      <c r="G2" s="175"/>
    </row>
    <row r="3" spans="1:9">
      <c r="A3" s="37" t="s">
        <v>264</v>
      </c>
      <c r="B3" s="37">
        <v>5</v>
      </c>
      <c r="C3" s="37">
        <v>7.5</v>
      </c>
      <c r="D3" s="37">
        <v>10</v>
      </c>
      <c r="E3" s="38">
        <v>15</v>
      </c>
      <c r="F3" s="38">
        <v>20</v>
      </c>
      <c r="G3" s="38">
        <v>25</v>
      </c>
      <c r="H3" s="43">
        <f>AVERAGE(B3:G3)</f>
        <v>13.75</v>
      </c>
    </row>
    <row r="4" spans="1:9">
      <c r="A4" s="37">
        <v>3</v>
      </c>
      <c r="B4" s="39">
        <f>$A$4*B3/$I$4</f>
        <v>7.575757575757576E-2</v>
      </c>
      <c r="C4" s="39">
        <f t="shared" ref="C4:G4" si="0">$A$4*C3/$I$4</f>
        <v>0.11363636363636363</v>
      </c>
      <c r="D4" s="39">
        <f t="shared" si="0"/>
        <v>0.15151515151515152</v>
      </c>
      <c r="E4" s="40">
        <f t="shared" si="0"/>
        <v>0.22727272727272727</v>
      </c>
      <c r="F4" s="40">
        <f t="shared" si="0"/>
        <v>0.30303030303030304</v>
      </c>
      <c r="G4" s="40">
        <f t="shared" si="0"/>
        <v>0.37878787878787878</v>
      </c>
      <c r="H4" s="42">
        <f t="shared" ref="H4:H17" si="1">AVERAGE(B4:G4)</f>
        <v>0.20833333333333334</v>
      </c>
      <c r="I4">
        <v>198</v>
      </c>
    </row>
    <row r="5" spans="1:9">
      <c r="A5" s="37">
        <v>5</v>
      </c>
      <c r="B5" s="39">
        <f>$A$5*B3/$I$4</f>
        <v>0.12626262626262627</v>
      </c>
      <c r="C5" s="39">
        <f t="shared" ref="C5:G5" si="2">$A$5*C3/$I$4</f>
        <v>0.18939393939393939</v>
      </c>
      <c r="D5" s="39">
        <f t="shared" si="2"/>
        <v>0.25252525252525254</v>
      </c>
      <c r="E5" s="40">
        <f t="shared" si="2"/>
        <v>0.37878787878787878</v>
      </c>
      <c r="F5" s="40">
        <f t="shared" si="2"/>
        <v>0.50505050505050508</v>
      </c>
      <c r="G5" s="40">
        <f t="shared" si="2"/>
        <v>0.63131313131313127</v>
      </c>
      <c r="H5" s="42">
        <f t="shared" si="1"/>
        <v>0.34722222222222215</v>
      </c>
    </row>
    <row r="6" spans="1:9">
      <c r="A6" s="37">
        <v>10</v>
      </c>
      <c r="B6" s="39">
        <f>$A$6*B3/$I$4</f>
        <v>0.25252525252525254</v>
      </c>
      <c r="C6" s="39">
        <f t="shared" ref="C6:G6" si="3">$A$6*C3/$I$4</f>
        <v>0.37878787878787878</v>
      </c>
      <c r="D6" s="39">
        <f t="shared" si="3"/>
        <v>0.50505050505050508</v>
      </c>
      <c r="E6" s="40">
        <f t="shared" si="3"/>
        <v>0.75757575757575757</v>
      </c>
      <c r="F6" s="40">
        <f t="shared" si="3"/>
        <v>1.0101010101010102</v>
      </c>
      <c r="G6" s="40">
        <f t="shared" si="3"/>
        <v>1.2626262626262625</v>
      </c>
      <c r="H6" s="42">
        <f t="shared" si="1"/>
        <v>0.69444444444444431</v>
      </c>
    </row>
    <row r="7" spans="1:9">
      <c r="A7" s="37">
        <v>15</v>
      </c>
      <c r="B7" s="39">
        <f>A7*$B$3/$I$4</f>
        <v>0.37878787878787878</v>
      </c>
      <c r="C7" s="39">
        <f>A7*$C$3/$I$4</f>
        <v>0.56818181818181823</v>
      </c>
      <c r="D7" s="39">
        <f>A7*$D$3/$I$4</f>
        <v>0.75757575757575757</v>
      </c>
      <c r="E7" s="40">
        <f>A7*$E$3/$I$4</f>
        <v>1.1363636363636365</v>
      </c>
      <c r="F7" s="40">
        <f>A7*$F$3/$I$4</f>
        <v>1.5151515151515151</v>
      </c>
      <c r="G7" s="40">
        <f>A7*$G$3/$I$4</f>
        <v>1.893939393939394</v>
      </c>
      <c r="H7" s="42">
        <f t="shared" si="1"/>
        <v>1.0416666666666667</v>
      </c>
    </row>
    <row r="8" spans="1:9">
      <c r="A8" s="37">
        <v>20</v>
      </c>
      <c r="B8" s="39">
        <f t="shared" ref="B8:B17" si="4">A8*$B$3/$I$4</f>
        <v>0.50505050505050508</v>
      </c>
      <c r="C8" s="39">
        <f t="shared" ref="C8:C17" si="5">A8*$C$3/$I$4</f>
        <v>0.75757575757575757</v>
      </c>
      <c r="D8" s="39">
        <f t="shared" ref="D8:D17" si="6">A8*$D$3/$I$4</f>
        <v>1.0101010101010102</v>
      </c>
      <c r="E8" s="40">
        <f t="shared" ref="E8:E17" si="7">A8*$E$3/$I$4</f>
        <v>1.5151515151515151</v>
      </c>
      <c r="F8" s="40">
        <f t="shared" ref="F8:F17" si="8">A8*$F$3/$I$4</f>
        <v>2.0202020202020203</v>
      </c>
      <c r="G8" s="40">
        <f t="shared" ref="G8:G17" si="9">A8*$G$3/$I$4</f>
        <v>2.5252525252525251</v>
      </c>
      <c r="H8" s="42">
        <f t="shared" si="1"/>
        <v>1.3888888888888886</v>
      </c>
    </row>
    <row r="9" spans="1:9">
      <c r="A9" s="37">
        <v>25</v>
      </c>
      <c r="B9" s="39">
        <f t="shared" si="4"/>
        <v>0.63131313131313127</v>
      </c>
      <c r="C9" s="39">
        <f t="shared" si="5"/>
        <v>0.94696969696969702</v>
      </c>
      <c r="D9" s="39">
        <f t="shared" si="6"/>
        <v>1.2626262626262625</v>
      </c>
      <c r="E9" s="40">
        <f t="shared" si="7"/>
        <v>1.893939393939394</v>
      </c>
      <c r="F9" s="40">
        <f t="shared" si="8"/>
        <v>2.5252525252525251</v>
      </c>
      <c r="G9" s="40">
        <f t="shared" si="9"/>
        <v>3.1565656565656566</v>
      </c>
      <c r="H9" s="42">
        <f t="shared" si="1"/>
        <v>1.7361111111111109</v>
      </c>
    </row>
    <row r="10" spans="1:9">
      <c r="A10" s="37">
        <v>30</v>
      </c>
      <c r="B10" s="39">
        <f t="shared" si="4"/>
        <v>0.75757575757575757</v>
      </c>
      <c r="C10" s="39">
        <f t="shared" si="5"/>
        <v>1.1363636363636365</v>
      </c>
      <c r="D10" s="39">
        <f t="shared" si="6"/>
        <v>1.5151515151515151</v>
      </c>
      <c r="E10" s="40">
        <f t="shared" si="7"/>
        <v>2.2727272727272729</v>
      </c>
      <c r="F10" s="40">
        <f t="shared" si="8"/>
        <v>3.0303030303030303</v>
      </c>
      <c r="G10" s="40">
        <f t="shared" si="9"/>
        <v>3.7878787878787881</v>
      </c>
      <c r="H10" s="42">
        <f t="shared" si="1"/>
        <v>2.0833333333333335</v>
      </c>
    </row>
    <row r="11" spans="1:9">
      <c r="A11" s="37">
        <v>35</v>
      </c>
      <c r="B11" s="39">
        <f t="shared" si="4"/>
        <v>0.88383838383838387</v>
      </c>
      <c r="C11" s="39">
        <f t="shared" si="5"/>
        <v>1.3257575757575757</v>
      </c>
      <c r="D11" s="39">
        <f t="shared" si="6"/>
        <v>1.7676767676767677</v>
      </c>
      <c r="E11" s="40">
        <f t="shared" si="7"/>
        <v>2.6515151515151514</v>
      </c>
      <c r="F11" s="40">
        <f t="shared" si="8"/>
        <v>3.5353535353535355</v>
      </c>
      <c r="G11" s="40">
        <f t="shared" si="9"/>
        <v>4.4191919191919196</v>
      </c>
      <c r="H11" s="42">
        <f t="shared" si="1"/>
        <v>2.4305555555555558</v>
      </c>
    </row>
    <row r="12" spans="1:9">
      <c r="A12" s="37">
        <v>40</v>
      </c>
      <c r="B12" s="39">
        <f t="shared" si="4"/>
        <v>1.0101010101010102</v>
      </c>
      <c r="C12" s="39">
        <f t="shared" si="5"/>
        <v>1.5151515151515151</v>
      </c>
      <c r="D12" s="39">
        <f t="shared" si="6"/>
        <v>2.0202020202020203</v>
      </c>
      <c r="E12" s="40">
        <f t="shared" si="7"/>
        <v>3.0303030303030303</v>
      </c>
      <c r="F12" s="40">
        <f t="shared" si="8"/>
        <v>4.0404040404040407</v>
      </c>
      <c r="G12" s="40">
        <f t="shared" si="9"/>
        <v>5.0505050505050502</v>
      </c>
      <c r="H12" s="42">
        <f t="shared" si="1"/>
        <v>2.7777777777777772</v>
      </c>
    </row>
    <row r="13" spans="1:9">
      <c r="A13" s="37">
        <v>45</v>
      </c>
      <c r="B13" s="39">
        <f t="shared" si="4"/>
        <v>1.1363636363636365</v>
      </c>
      <c r="C13" s="39">
        <f t="shared" si="5"/>
        <v>1.7045454545454546</v>
      </c>
      <c r="D13" s="39">
        <f t="shared" si="6"/>
        <v>2.2727272727272729</v>
      </c>
      <c r="E13" s="40">
        <f t="shared" si="7"/>
        <v>3.4090909090909092</v>
      </c>
      <c r="F13" s="40">
        <f t="shared" si="8"/>
        <v>4.5454545454545459</v>
      </c>
      <c r="G13" s="40">
        <f t="shared" si="9"/>
        <v>5.6818181818181817</v>
      </c>
      <c r="H13" s="42">
        <f t="shared" si="1"/>
        <v>3.125</v>
      </c>
    </row>
    <row r="14" spans="1:9">
      <c r="A14" s="37">
        <v>50</v>
      </c>
      <c r="B14" s="39">
        <f t="shared" si="4"/>
        <v>1.2626262626262625</v>
      </c>
      <c r="C14" s="39">
        <f t="shared" si="5"/>
        <v>1.893939393939394</v>
      </c>
      <c r="D14" s="39">
        <f t="shared" si="6"/>
        <v>2.5252525252525251</v>
      </c>
      <c r="E14" s="40">
        <f t="shared" si="7"/>
        <v>3.7878787878787881</v>
      </c>
      <c r="F14" s="40">
        <f t="shared" si="8"/>
        <v>5.0505050505050502</v>
      </c>
      <c r="G14" s="40">
        <f t="shared" si="9"/>
        <v>6.3131313131313131</v>
      </c>
      <c r="H14" s="42">
        <f t="shared" si="1"/>
        <v>3.4722222222222219</v>
      </c>
    </row>
    <row r="15" spans="1:9">
      <c r="A15" s="37">
        <v>55</v>
      </c>
      <c r="B15" s="39">
        <f t="shared" si="4"/>
        <v>1.3888888888888888</v>
      </c>
      <c r="C15" s="39">
        <f t="shared" si="5"/>
        <v>2.0833333333333335</v>
      </c>
      <c r="D15" s="39">
        <f t="shared" si="6"/>
        <v>2.7777777777777777</v>
      </c>
      <c r="E15" s="40">
        <f t="shared" si="7"/>
        <v>4.166666666666667</v>
      </c>
      <c r="F15" s="40">
        <f t="shared" si="8"/>
        <v>5.5555555555555554</v>
      </c>
      <c r="G15" s="40">
        <f t="shared" si="9"/>
        <v>6.9444444444444446</v>
      </c>
      <c r="H15" s="42">
        <f t="shared" si="1"/>
        <v>3.8194444444444446</v>
      </c>
    </row>
    <row r="16" spans="1:9">
      <c r="A16" s="37">
        <v>60</v>
      </c>
      <c r="B16" s="39">
        <f t="shared" si="4"/>
        <v>1.5151515151515151</v>
      </c>
      <c r="C16" s="39">
        <f t="shared" si="5"/>
        <v>2.2727272727272729</v>
      </c>
      <c r="D16" s="39">
        <f t="shared" si="6"/>
        <v>3.0303030303030303</v>
      </c>
      <c r="E16" s="40">
        <f t="shared" si="7"/>
        <v>4.5454545454545459</v>
      </c>
      <c r="F16" s="40">
        <f t="shared" si="8"/>
        <v>6.0606060606060606</v>
      </c>
      <c r="G16" s="40">
        <f t="shared" si="9"/>
        <v>7.5757575757575761</v>
      </c>
      <c r="H16" s="42">
        <f t="shared" si="1"/>
        <v>4.166666666666667</v>
      </c>
    </row>
    <row r="17" spans="1:8">
      <c r="A17" s="37">
        <v>65</v>
      </c>
      <c r="B17" s="39">
        <f t="shared" si="4"/>
        <v>1.6414141414141414</v>
      </c>
      <c r="C17" s="39">
        <f t="shared" si="5"/>
        <v>2.4621212121212119</v>
      </c>
      <c r="D17" s="39">
        <f t="shared" si="6"/>
        <v>3.2828282828282829</v>
      </c>
      <c r="E17" s="40">
        <f t="shared" si="7"/>
        <v>4.9242424242424239</v>
      </c>
      <c r="F17" s="40">
        <f t="shared" si="8"/>
        <v>6.5656565656565657</v>
      </c>
      <c r="G17" s="40">
        <f t="shared" si="9"/>
        <v>8.2070707070707076</v>
      </c>
      <c r="H17" s="42">
        <f t="shared" si="1"/>
        <v>4.5138888888888884</v>
      </c>
    </row>
    <row r="18" spans="1:8" ht="35.25">
      <c r="A18" s="176" t="s">
        <v>275</v>
      </c>
      <c r="B18" s="177"/>
      <c r="C18" s="177"/>
      <c r="D18" s="177"/>
      <c r="E18" s="177"/>
      <c r="F18" s="177"/>
      <c r="G18" s="177"/>
    </row>
    <row r="19" spans="1:8" ht="30">
      <c r="A19" s="41" t="s">
        <v>277</v>
      </c>
      <c r="B19" s="41" t="s">
        <v>278</v>
      </c>
      <c r="C19" s="41" t="s">
        <v>279</v>
      </c>
      <c r="D19" s="41" t="s">
        <v>280</v>
      </c>
    </row>
    <row r="20" spans="1:8">
      <c r="A20" s="37" t="s">
        <v>276</v>
      </c>
      <c r="B20" s="37">
        <v>0.1</v>
      </c>
      <c r="C20" s="37">
        <v>0.15</v>
      </c>
      <c r="D20" s="37">
        <v>0.2</v>
      </c>
    </row>
    <row r="21" spans="1:8">
      <c r="A21" s="37">
        <v>3</v>
      </c>
      <c r="B21" s="37">
        <f t="shared" ref="B21:B34" si="10">A21*$B$20</f>
        <v>0.30000000000000004</v>
      </c>
      <c r="C21" s="37">
        <f t="shared" ref="C21:C34" si="11">A21*$C$20</f>
        <v>0.44999999999999996</v>
      </c>
      <c r="D21" s="37">
        <f t="shared" ref="D21:D34" si="12">A21*$D$20</f>
        <v>0.60000000000000009</v>
      </c>
      <c r="E21" s="43">
        <f>AVERAGE(B21:D21)</f>
        <v>0.45</v>
      </c>
    </row>
    <row r="22" spans="1:8">
      <c r="A22" s="37">
        <v>5</v>
      </c>
      <c r="B22" s="37">
        <f t="shared" si="10"/>
        <v>0.5</v>
      </c>
      <c r="C22" s="37">
        <f t="shared" si="11"/>
        <v>0.75</v>
      </c>
      <c r="D22" s="37">
        <f t="shared" si="12"/>
        <v>1</v>
      </c>
      <c r="E22" s="43">
        <f t="shared" ref="E22:E34" si="13">AVERAGE(B22:D22)</f>
        <v>0.75</v>
      </c>
    </row>
    <row r="23" spans="1:8">
      <c r="A23" s="37">
        <v>10</v>
      </c>
      <c r="B23" s="37">
        <f t="shared" si="10"/>
        <v>1</v>
      </c>
      <c r="C23" s="37">
        <f t="shared" si="11"/>
        <v>1.5</v>
      </c>
      <c r="D23" s="37">
        <f t="shared" si="12"/>
        <v>2</v>
      </c>
      <c r="E23" s="43">
        <f t="shared" si="13"/>
        <v>1.5</v>
      </c>
    </row>
    <row r="24" spans="1:8">
      <c r="A24" s="37">
        <v>15</v>
      </c>
      <c r="B24" s="37">
        <f t="shared" si="10"/>
        <v>1.5</v>
      </c>
      <c r="C24" s="37">
        <f t="shared" si="11"/>
        <v>2.25</v>
      </c>
      <c r="D24" s="37">
        <f t="shared" si="12"/>
        <v>3</v>
      </c>
      <c r="E24" s="43">
        <f t="shared" si="13"/>
        <v>2.25</v>
      </c>
    </row>
    <row r="25" spans="1:8">
      <c r="A25" s="37">
        <v>20</v>
      </c>
      <c r="B25" s="37">
        <f t="shared" si="10"/>
        <v>2</v>
      </c>
      <c r="C25" s="37">
        <f t="shared" si="11"/>
        <v>3</v>
      </c>
      <c r="D25" s="37">
        <f t="shared" si="12"/>
        <v>4</v>
      </c>
      <c r="E25" s="43">
        <f t="shared" si="13"/>
        <v>3</v>
      </c>
    </row>
    <row r="26" spans="1:8">
      <c r="A26" s="37">
        <v>25</v>
      </c>
      <c r="B26" s="37">
        <f t="shared" si="10"/>
        <v>2.5</v>
      </c>
      <c r="C26" s="37">
        <f t="shared" si="11"/>
        <v>3.75</v>
      </c>
      <c r="D26" s="37">
        <f t="shared" si="12"/>
        <v>5</v>
      </c>
      <c r="E26" s="43">
        <f t="shared" si="13"/>
        <v>3.75</v>
      </c>
    </row>
    <row r="27" spans="1:8">
      <c r="A27" s="37">
        <v>30</v>
      </c>
      <c r="B27" s="37">
        <f t="shared" si="10"/>
        <v>3</v>
      </c>
      <c r="C27" s="37">
        <f t="shared" si="11"/>
        <v>4.5</v>
      </c>
      <c r="D27" s="37">
        <f t="shared" si="12"/>
        <v>6</v>
      </c>
      <c r="E27" s="43">
        <f t="shared" si="13"/>
        <v>4.5</v>
      </c>
    </row>
    <row r="28" spans="1:8">
      <c r="A28" s="37">
        <v>35</v>
      </c>
      <c r="B28" s="37">
        <f t="shared" si="10"/>
        <v>3.5</v>
      </c>
      <c r="C28" s="37">
        <f t="shared" si="11"/>
        <v>5.25</v>
      </c>
      <c r="D28" s="37">
        <f t="shared" si="12"/>
        <v>7</v>
      </c>
      <c r="E28" s="43">
        <f t="shared" si="13"/>
        <v>5.25</v>
      </c>
    </row>
    <row r="29" spans="1:8">
      <c r="A29" s="37">
        <v>40</v>
      </c>
      <c r="B29" s="37">
        <f t="shared" si="10"/>
        <v>4</v>
      </c>
      <c r="C29" s="37">
        <f t="shared" si="11"/>
        <v>6</v>
      </c>
      <c r="D29" s="37">
        <f t="shared" si="12"/>
        <v>8</v>
      </c>
      <c r="E29" s="43">
        <f t="shared" si="13"/>
        <v>6</v>
      </c>
    </row>
    <row r="30" spans="1:8">
      <c r="A30" s="37">
        <v>45</v>
      </c>
      <c r="B30" s="37">
        <f t="shared" si="10"/>
        <v>4.5</v>
      </c>
      <c r="C30" s="37">
        <f t="shared" si="11"/>
        <v>6.75</v>
      </c>
      <c r="D30" s="37">
        <f t="shared" si="12"/>
        <v>9</v>
      </c>
      <c r="E30" s="43">
        <f t="shared" si="13"/>
        <v>6.75</v>
      </c>
    </row>
    <row r="31" spans="1:8">
      <c r="A31" s="37">
        <v>50</v>
      </c>
      <c r="B31" s="37">
        <f t="shared" si="10"/>
        <v>5</v>
      </c>
      <c r="C31" s="37">
        <f t="shared" si="11"/>
        <v>7.5</v>
      </c>
      <c r="D31" s="37">
        <f t="shared" si="12"/>
        <v>10</v>
      </c>
      <c r="E31" s="43">
        <f t="shared" si="13"/>
        <v>7.5</v>
      </c>
    </row>
    <row r="32" spans="1:8">
      <c r="A32" s="37">
        <v>55</v>
      </c>
      <c r="B32" s="37">
        <f t="shared" si="10"/>
        <v>5.5</v>
      </c>
      <c r="C32" s="37">
        <f t="shared" si="11"/>
        <v>8.25</v>
      </c>
      <c r="D32" s="37">
        <f t="shared" si="12"/>
        <v>11</v>
      </c>
      <c r="E32" s="43">
        <f t="shared" si="13"/>
        <v>8.25</v>
      </c>
    </row>
    <row r="33" spans="1:5">
      <c r="A33" s="37">
        <v>60</v>
      </c>
      <c r="B33" s="37">
        <f t="shared" si="10"/>
        <v>6</v>
      </c>
      <c r="C33" s="37">
        <f t="shared" si="11"/>
        <v>9</v>
      </c>
      <c r="D33" s="37">
        <f t="shared" si="12"/>
        <v>12</v>
      </c>
      <c r="E33" s="43">
        <f t="shared" si="13"/>
        <v>9</v>
      </c>
    </row>
    <row r="34" spans="1:5">
      <c r="A34" s="37">
        <v>65</v>
      </c>
      <c r="B34" s="37">
        <f t="shared" si="10"/>
        <v>6.5</v>
      </c>
      <c r="C34" s="37">
        <f t="shared" si="11"/>
        <v>9.75</v>
      </c>
      <c r="D34" s="37">
        <f t="shared" si="12"/>
        <v>13</v>
      </c>
      <c r="E34" s="43">
        <f t="shared" si="13"/>
        <v>9.75</v>
      </c>
    </row>
    <row r="35" spans="1:5">
      <c r="A35" s="176" t="s">
        <v>281</v>
      </c>
      <c r="B35" s="176"/>
      <c r="C35" s="176"/>
      <c r="D35" s="176"/>
    </row>
    <row r="36" spans="1:5">
      <c r="A36" s="178"/>
      <c r="B36" s="178"/>
      <c r="C36" s="178"/>
      <c r="D36" s="178"/>
    </row>
  </sheetData>
  <mergeCells count="4">
    <mergeCell ref="F2:G2"/>
    <mergeCell ref="F1:G1"/>
    <mergeCell ref="A18:G18"/>
    <mergeCell ref="A35:D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opLeftCell="A22" workbookViewId="0">
      <selection activeCell="I11" sqref="I11"/>
    </sheetView>
  </sheetViews>
  <sheetFormatPr defaultRowHeight="15"/>
  <cols>
    <col min="4" max="4" width="24" customWidth="1"/>
    <col min="6" max="6" width="10.5703125" customWidth="1"/>
  </cols>
  <sheetData>
    <row r="1" spans="1:7" ht="15.75" thickBot="1">
      <c r="A1" s="71"/>
      <c r="B1" s="69" t="s">
        <v>287</v>
      </c>
      <c r="C1" s="70"/>
      <c r="D1" s="70"/>
      <c r="E1" s="51">
        <v>1</v>
      </c>
      <c r="F1" s="52">
        <v>1917</v>
      </c>
    </row>
    <row r="2" spans="1:7">
      <c r="A2" s="72"/>
      <c r="B2" s="45" t="s">
        <v>4</v>
      </c>
      <c r="C2" s="74" t="s">
        <v>18</v>
      </c>
      <c r="D2" s="68"/>
      <c r="E2" s="47">
        <v>3</v>
      </c>
      <c r="F2" s="6">
        <f>E2*G2</f>
        <v>120</v>
      </c>
      <c r="G2" s="1">
        <v>40</v>
      </c>
    </row>
    <row r="3" spans="1:7">
      <c r="A3" s="72"/>
      <c r="B3" s="75" t="s">
        <v>2</v>
      </c>
      <c r="C3" s="74"/>
      <c r="D3" s="9" t="s">
        <v>0</v>
      </c>
      <c r="E3" s="47">
        <v>3</v>
      </c>
      <c r="F3" s="6">
        <f t="shared" ref="F3:F5" si="0">E3*G3</f>
        <v>45</v>
      </c>
      <c r="G3" s="1">
        <v>15</v>
      </c>
    </row>
    <row r="4" spans="1:7">
      <c r="A4" s="72"/>
      <c r="B4" s="75"/>
      <c r="C4" s="74"/>
      <c r="D4" s="9" t="s">
        <v>6</v>
      </c>
      <c r="E4" s="47">
        <v>3</v>
      </c>
      <c r="F4" s="6">
        <f t="shared" si="0"/>
        <v>45</v>
      </c>
      <c r="G4" s="1">
        <v>15</v>
      </c>
    </row>
    <row r="5" spans="1:7">
      <c r="A5" s="72"/>
      <c r="B5" s="75"/>
      <c r="C5" s="74"/>
      <c r="D5" s="9" t="s">
        <v>1</v>
      </c>
      <c r="E5" s="47">
        <v>3</v>
      </c>
      <c r="F5" s="6">
        <f t="shared" si="0"/>
        <v>30</v>
      </c>
      <c r="G5" s="1">
        <v>10</v>
      </c>
    </row>
    <row r="6" spans="1:7">
      <c r="A6" s="72"/>
      <c r="B6" s="76"/>
      <c r="C6" s="74" t="s">
        <v>1</v>
      </c>
      <c r="D6" s="68"/>
      <c r="E6" s="47">
        <v>1</v>
      </c>
      <c r="F6" s="6">
        <v>10</v>
      </c>
      <c r="G6" s="1"/>
    </row>
    <row r="7" spans="1:7">
      <c r="A7" s="72"/>
      <c r="B7" s="76"/>
      <c r="C7" s="68" t="s">
        <v>29</v>
      </c>
      <c r="D7" s="78"/>
      <c r="E7" s="48">
        <v>1</v>
      </c>
      <c r="F7" s="7">
        <v>50</v>
      </c>
      <c r="G7" s="1"/>
    </row>
    <row r="8" spans="1:7">
      <c r="A8" s="72"/>
      <c r="B8" s="76"/>
      <c r="C8" s="68" t="s">
        <v>67</v>
      </c>
      <c r="D8" s="78"/>
      <c r="E8" s="48">
        <v>1</v>
      </c>
      <c r="F8" s="7">
        <v>40</v>
      </c>
      <c r="G8" s="1"/>
    </row>
    <row r="9" spans="1:7">
      <c r="A9" s="72"/>
      <c r="B9" s="76"/>
      <c r="C9" s="68" t="s">
        <v>68</v>
      </c>
      <c r="D9" s="78"/>
      <c r="E9" s="48">
        <v>1</v>
      </c>
      <c r="F9" s="7">
        <v>45</v>
      </c>
      <c r="G9" s="1"/>
    </row>
    <row r="10" spans="1:7">
      <c r="A10" s="72"/>
      <c r="B10" s="76"/>
      <c r="C10" s="68" t="s">
        <v>33</v>
      </c>
      <c r="D10" s="78"/>
      <c r="E10" s="48">
        <v>1</v>
      </c>
      <c r="F10" s="7">
        <v>105</v>
      </c>
      <c r="G10" s="1"/>
    </row>
    <row r="11" spans="1:7">
      <c r="A11" s="72"/>
      <c r="B11" s="76"/>
      <c r="C11" s="68" t="s">
        <v>39</v>
      </c>
      <c r="D11" s="78"/>
      <c r="E11" s="48">
        <v>10</v>
      </c>
      <c r="F11" s="7">
        <f>E11*G11</f>
        <v>0</v>
      </c>
      <c r="G11" s="1"/>
    </row>
    <row r="12" spans="1:7">
      <c r="A12" s="72"/>
      <c r="B12" s="76"/>
      <c r="C12" s="68" t="s">
        <v>66</v>
      </c>
      <c r="D12" s="78"/>
      <c r="E12" s="48">
        <v>3</v>
      </c>
      <c r="F12" s="7">
        <v>250</v>
      </c>
      <c r="G12" s="1"/>
    </row>
    <row r="13" spans="1:7">
      <c r="A13" s="72"/>
      <c r="B13" s="76"/>
      <c r="C13" s="68" t="s">
        <v>73</v>
      </c>
      <c r="D13" s="78"/>
      <c r="E13" s="48">
        <v>1</v>
      </c>
      <c r="F13" s="7">
        <v>650</v>
      </c>
      <c r="G13" s="1"/>
    </row>
    <row r="14" spans="1:7" ht="15.75" thickBot="1">
      <c r="A14" s="72"/>
      <c r="B14" s="77"/>
      <c r="C14" s="79" t="s">
        <v>0</v>
      </c>
      <c r="D14" s="80"/>
      <c r="E14" s="49">
        <v>1</v>
      </c>
      <c r="F14" s="7">
        <v>15</v>
      </c>
      <c r="G14" s="1"/>
    </row>
    <row r="15" spans="1:7" ht="15.75" thickBot="1">
      <c r="A15" s="73"/>
      <c r="B15" s="87" t="s">
        <v>288</v>
      </c>
      <c r="C15" s="88"/>
      <c r="D15" s="88"/>
      <c r="E15" s="89"/>
      <c r="F15" s="52">
        <f>SUM(F1:F14)</f>
        <v>3322</v>
      </c>
    </row>
    <row r="16" spans="1:7">
      <c r="A16" s="90" t="s">
        <v>63</v>
      </c>
      <c r="B16" s="83" t="s">
        <v>64</v>
      </c>
      <c r="C16" s="96"/>
      <c r="D16" s="96"/>
      <c r="E16" s="96"/>
      <c r="F16" s="97"/>
    </row>
    <row r="17" spans="1:7" ht="15.75" thickBot="1">
      <c r="A17" s="91"/>
      <c r="B17" s="84"/>
      <c r="C17" s="179"/>
      <c r="D17" s="179"/>
      <c r="E17" s="179"/>
      <c r="F17" s="180"/>
    </row>
    <row r="18" spans="1:7" ht="15.75" thickBot="1">
      <c r="A18" s="91"/>
      <c r="B18" s="85" t="s">
        <v>282</v>
      </c>
      <c r="C18" s="66"/>
      <c r="D18" s="66"/>
      <c r="E18" s="67"/>
      <c r="F18" s="53">
        <v>140</v>
      </c>
    </row>
    <row r="19" spans="1:7" ht="30">
      <c r="A19" s="91"/>
      <c r="B19" s="75" t="s">
        <v>47</v>
      </c>
      <c r="C19" s="74"/>
      <c r="D19" s="74"/>
      <c r="E19" s="44" t="s">
        <v>45</v>
      </c>
      <c r="F19" s="54" t="s">
        <v>46</v>
      </c>
    </row>
    <row r="20" spans="1:7">
      <c r="A20" s="91"/>
      <c r="B20" s="45" t="s">
        <v>4</v>
      </c>
      <c r="C20" s="74" t="s">
        <v>18</v>
      </c>
      <c r="D20" s="74"/>
      <c r="E20" s="44">
        <v>1</v>
      </c>
      <c r="F20" s="47">
        <f>E20*G20</f>
        <v>40</v>
      </c>
      <c r="G20">
        <v>40</v>
      </c>
    </row>
    <row r="21" spans="1:7">
      <c r="A21" s="91"/>
      <c r="B21" s="75" t="s">
        <v>2</v>
      </c>
      <c r="C21" s="74"/>
      <c r="D21" s="3" t="s">
        <v>0</v>
      </c>
      <c r="E21" s="44">
        <v>1</v>
      </c>
      <c r="F21" s="47">
        <f t="shared" ref="F21:F35" si="1">E21*G21</f>
        <v>15</v>
      </c>
      <c r="G21">
        <v>15</v>
      </c>
    </row>
    <row r="22" spans="1:7">
      <c r="A22" s="91"/>
      <c r="B22" s="75"/>
      <c r="C22" s="74"/>
      <c r="D22" s="3" t="s">
        <v>6</v>
      </c>
      <c r="E22" s="44">
        <v>1</v>
      </c>
      <c r="F22" s="47">
        <f t="shared" si="1"/>
        <v>15</v>
      </c>
      <c r="G22">
        <v>15</v>
      </c>
    </row>
    <row r="23" spans="1:7" ht="15.75" thickBot="1">
      <c r="A23" s="91"/>
      <c r="B23" s="75"/>
      <c r="C23" s="74"/>
      <c r="D23" s="3" t="s">
        <v>1</v>
      </c>
      <c r="E23" s="44">
        <v>1</v>
      </c>
      <c r="F23" s="47">
        <f t="shared" si="1"/>
        <v>10</v>
      </c>
      <c r="G23">
        <v>10</v>
      </c>
    </row>
    <row r="24" spans="1:7">
      <c r="A24" s="91"/>
      <c r="B24" s="5" t="s">
        <v>23</v>
      </c>
      <c r="C24" s="74" t="s">
        <v>19</v>
      </c>
      <c r="D24" s="74"/>
      <c r="E24" s="44">
        <v>1</v>
      </c>
      <c r="F24" s="50">
        <v>100</v>
      </c>
    </row>
    <row r="25" spans="1:7">
      <c r="A25" s="91"/>
      <c r="B25" s="75" t="s">
        <v>2</v>
      </c>
      <c r="C25" s="74"/>
      <c r="D25" s="3" t="s">
        <v>20</v>
      </c>
      <c r="E25" s="44">
        <v>1</v>
      </c>
      <c r="F25" s="47">
        <v>53</v>
      </c>
    </row>
    <row r="26" spans="1:7">
      <c r="A26" s="91"/>
      <c r="B26" s="75"/>
      <c r="C26" s="74"/>
      <c r="D26" s="3" t="s">
        <v>0</v>
      </c>
      <c r="E26" s="44">
        <v>1</v>
      </c>
      <c r="F26" s="47">
        <v>15</v>
      </c>
    </row>
    <row r="27" spans="1:7">
      <c r="A27" s="91"/>
      <c r="B27" s="75"/>
      <c r="C27" s="74"/>
      <c r="D27" s="3" t="s">
        <v>1</v>
      </c>
      <c r="E27" s="44">
        <v>1</v>
      </c>
      <c r="F27" s="47">
        <v>10</v>
      </c>
    </row>
    <row r="28" spans="1:7">
      <c r="A28" s="91"/>
      <c r="B28" s="75"/>
      <c r="C28" s="74"/>
      <c r="D28" s="3" t="s">
        <v>21</v>
      </c>
      <c r="E28" s="44">
        <v>1</v>
      </c>
      <c r="F28" s="47">
        <v>20</v>
      </c>
    </row>
    <row r="29" spans="1:7">
      <c r="A29" s="91"/>
      <c r="B29" s="75"/>
      <c r="C29" s="74"/>
      <c r="D29" s="3" t="s">
        <v>22</v>
      </c>
      <c r="E29" s="44">
        <v>1</v>
      </c>
      <c r="F29" s="47">
        <v>20</v>
      </c>
    </row>
    <row r="30" spans="1:7">
      <c r="A30" s="91"/>
      <c r="B30" s="81" t="s">
        <v>2</v>
      </c>
      <c r="C30" s="74" t="s">
        <v>42</v>
      </c>
      <c r="D30" s="74"/>
      <c r="E30" s="44">
        <v>8.25</v>
      </c>
      <c r="F30" s="47">
        <f t="shared" si="1"/>
        <v>181.5</v>
      </c>
      <c r="G30">
        <v>22</v>
      </c>
    </row>
    <row r="31" spans="1:7">
      <c r="A31" s="91"/>
      <c r="B31" s="76"/>
      <c r="C31" s="74" t="s">
        <v>43</v>
      </c>
      <c r="D31" s="74"/>
      <c r="E31" s="44">
        <v>3.5</v>
      </c>
      <c r="F31" s="47">
        <f t="shared" si="1"/>
        <v>4200</v>
      </c>
      <c r="G31">
        <v>1200</v>
      </c>
    </row>
    <row r="32" spans="1:7">
      <c r="A32" s="91"/>
      <c r="B32" s="76"/>
      <c r="C32" s="74" t="s">
        <v>44</v>
      </c>
      <c r="D32" s="74"/>
      <c r="E32" s="44">
        <v>1.2</v>
      </c>
      <c r="F32" s="47">
        <f t="shared" si="1"/>
        <v>10.799999999999999</v>
      </c>
      <c r="G32">
        <v>9</v>
      </c>
    </row>
    <row r="33" spans="1:7">
      <c r="A33" s="91"/>
      <c r="B33" s="76"/>
      <c r="C33" s="68" t="s">
        <v>51</v>
      </c>
      <c r="D33" s="86"/>
      <c r="E33" s="44">
        <v>20</v>
      </c>
      <c r="F33" s="47">
        <f t="shared" si="1"/>
        <v>20</v>
      </c>
      <c r="G33">
        <v>1</v>
      </c>
    </row>
    <row r="34" spans="1:7">
      <c r="A34" s="91"/>
      <c r="B34" s="76"/>
      <c r="C34" s="74" t="s">
        <v>1</v>
      </c>
      <c r="D34" s="74"/>
      <c r="E34" s="44">
        <v>1</v>
      </c>
      <c r="F34" s="47">
        <f t="shared" si="1"/>
        <v>10</v>
      </c>
      <c r="G34">
        <v>10</v>
      </c>
    </row>
    <row r="35" spans="1:7" ht="15.75" thickBot="1">
      <c r="A35" s="92"/>
      <c r="B35" s="77"/>
      <c r="C35" s="79" t="s">
        <v>0</v>
      </c>
      <c r="D35" s="79"/>
      <c r="E35" s="46">
        <v>1</v>
      </c>
      <c r="F35" s="49">
        <f t="shared" si="1"/>
        <v>15</v>
      </c>
      <c r="G35">
        <v>15</v>
      </c>
    </row>
    <row r="36" spans="1:7" ht="15.75" thickBot="1">
      <c r="A36" s="82"/>
      <c r="B36" s="93" t="s">
        <v>65</v>
      </c>
      <c r="C36" s="94"/>
      <c r="D36" s="94"/>
      <c r="E36" s="95"/>
      <c r="F36" s="4">
        <f>SUM(F17:F35)</f>
        <v>4875.3</v>
      </c>
    </row>
  </sheetData>
  <mergeCells count="31">
    <mergeCell ref="A1:A15"/>
    <mergeCell ref="B1:D1"/>
    <mergeCell ref="C2:D2"/>
    <mergeCell ref="B3:C5"/>
    <mergeCell ref="B6:B14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E15"/>
    <mergeCell ref="A16:A36"/>
    <mergeCell ref="B16:F17"/>
    <mergeCell ref="B18:E18"/>
    <mergeCell ref="B19:D19"/>
    <mergeCell ref="C20:D20"/>
    <mergeCell ref="B36:E36"/>
    <mergeCell ref="B21:C23"/>
    <mergeCell ref="C24:D24"/>
    <mergeCell ref="B25:C29"/>
    <mergeCell ref="B30:B35"/>
    <mergeCell ref="C30:D30"/>
    <mergeCell ref="C31:D31"/>
    <mergeCell ref="C32:D32"/>
    <mergeCell ref="C33:D33"/>
    <mergeCell ref="C34:D34"/>
    <mergeCell ref="C35:D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Для клиентов</vt:lpstr>
      <vt:lpstr>Лист1</vt:lpstr>
      <vt:lpstr>Лист2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Денисова</dc:creator>
  <cp:lastModifiedBy>Nadia</cp:lastModifiedBy>
  <cp:lastPrinted>2022-05-26T06:10:24Z</cp:lastPrinted>
  <dcterms:created xsi:type="dcterms:W3CDTF">2018-12-10T08:43:02Z</dcterms:created>
  <dcterms:modified xsi:type="dcterms:W3CDTF">2022-09-06T08:26:38Z</dcterms:modified>
</cp:coreProperties>
</file>